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英司\Desktop\H２７大会要項\03.県記録会\"/>
    </mc:Choice>
  </mc:AlternateContent>
  <bookViews>
    <workbookView xWindow="0" yWindow="0" windowWidth="23040" windowHeight="9396" tabRatio="871"/>
  </bookViews>
  <sheets>
    <sheet name="申し込み方法" sheetId="10" r:id="rId1"/>
    <sheet name="選手情報打ち込み男子" sheetId="5" r:id="rId2"/>
    <sheet name="選手情報打ち込み女子" sheetId="8" r:id="rId3"/>
    <sheet name="データとりまとめシート" sheetId="1" r:id="rId4"/>
    <sheet name="県記録会千葉大会　参加申込書男子" sheetId="2" r:id="rId5"/>
    <sheet name="県記録会千葉大会　参加申込書女子" sheetId="9" r:id="rId6"/>
  </sheets>
  <definedNames>
    <definedName name="_xlnm.Print_Area" localSheetId="5">'県記録会千葉大会　参加申込書女子'!$A$1:$N$46</definedName>
    <definedName name="_xlnm.Print_Area" localSheetId="4">'県記録会千葉大会　参加申込書男子'!$A$1:$N$50</definedName>
  </definedNames>
  <calcPr calcId="152511"/>
</workbook>
</file>

<file path=xl/calcChain.xml><?xml version="1.0" encoding="utf-8"?>
<calcChain xmlns="http://schemas.openxmlformats.org/spreadsheetml/2006/main">
  <c r="F15" i="2" l="1"/>
  <c r="F14" i="2"/>
  <c r="F16" i="2"/>
  <c r="C18" i="2"/>
  <c r="C18" i="9"/>
  <c r="E15" i="9"/>
  <c r="E17" i="9"/>
  <c r="E14" i="9"/>
  <c r="E16" i="9"/>
  <c r="N24" i="9"/>
  <c r="N25" i="9"/>
  <c r="N26" i="9"/>
  <c r="N27" i="9"/>
  <c r="N28" i="9"/>
  <c r="N29" i="9"/>
  <c r="N30" i="9"/>
  <c r="N31" i="9"/>
  <c r="N32" i="9"/>
  <c r="N33" i="9"/>
  <c r="N34" i="9"/>
  <c r="N35" i="9"/>
  <c r="N36" i="9"/>
  <c r="N37" i="9"/>
  <c r="N38" i="9"/>
  <c r="N39" i="9"/>
  <c r="N40" i="9"/>
  <c r="N41" i="9"/>
  <c r="N42" i="9"/>
  <c r="N43" i="9"/>
  <c r="N44" i="9"/>
  <c r="N23" i="9"/>
  <c r="G24" i="9"/>
  <c r="G25" i="9"/>
  <c r="G26" i="9"/>
  <c r="G27" i="9"/>
  <c r="G28" i="9"/>
  <c r="G29" i="9"/>
  <c r="G30" i="9"/>
  <c r="G31" i="9"/>
  <c r="G32" i="9"/>
  <c r="G33" i="9"/>
  <c r="G34" i="9"/>
  <c r="G35" i="9"/>
  <c r="G36" i="9"/>
  <c r="G37" i="9"/>
  <c r="G38" i="9"/>
  <c r="G39" i="9"/>
  <c r="G40" i="9"/>
  <c r="G41" i="9"/>
  <c r="G42" i="9"/>
  <c r="G43" i="9"/>
  <c r="G44" i="9"/>
  <c r="G45" i="9"/>
  <c r="G23" i="9"/>
  <c r="M24" i="9"/>
  <c r="M25" i="9"/>
  <c r="M26" i="9"/>
  <c r="M27" i="9"/>
  <c r="M28" i="9"/>
  <c r="M29" i="9"/>
  <c r="M30" i="9"/>
  <c r="M31" i="9"/>
  <c r="M32" i="9"/>
  <c r="M33" i="9"/>
  <c r="M34" i="9"/>
  <c r="M35" i="9"/>
  <c r="M36" i="9"/>
  <c r="M37" i="9"/>
  <c r="M38" i="9"/>
  <c r="M39" i="9"/>
  <c r="M40" i="9"/>
  <c r="M41" i="9"/>
  <c r="M42" i="9"/>
  <c r="M43" i="9"/>
  <c r="M44" i="9"/>
  <c r="I24" i="9"/>
  <c r="K24" i="9"/>
  <c r="I25" i="9"/>
  <c r="J25" i="9"/>
  <c r="I26" i="9"/>
  <c r="L26" i="9"/>
  <c r="I27" i="9"/>
  <c r="L27" i="9"/>
  <c r="I28" i="9"/>
  <c r="K28" i="9"/>
  <c r="I29" i="9"/>
  <c r="L29" i="9"/>
  <c r="I30" i="9"/>
  <c r="L30" i="9"/>
  <c r="I31" i="9"/>
  <c r="J31" i="9"/>
  <c r="I32" i="9"/>
  <c r="K32" i="9"/>
  <c r="I33" i="9"/>
  <c r="I34" i="9"/>
  <c r="L34" i="9"/>
  <c r="I35" i="9"/>
  <c r="I36" i="9"/>
  <c r="K36" i="9"/>
  <c r="I37" i="9"/>
  <c r="J37" i="9"/>
  <c r="I38" i="9"/>
  <c r="L38" i="9"/>
  <c r="I39" i="9"/>
  <c r="I40" i="9"/>
  <c r="L40" i="9"/>
  <c r="I41" i="9"/>
  <c r="I42" i="9"/>
  <c r="L42" i="9"/>
  <c r="I43" i="9"/>
  <c r="L43" i="9"/>
  <c r="I44" i="9"/>
  <c r="K44" i="9"/>
  <c r="M23" i="9"/>
  <c r="I23" i="9"/>
  <c r="J23" i="9"/>
  <c r="F24" i="9"/>
  <c r="F25" i="9"/>
  <c r="F26" i="9"/>
  <c r="F27" i="9"/>
  <c r="F28" i="9"/>
  <c r="F29" i="9"/>
  <c r="F30" i="9"/>
  <c r="F31" i="9"/>
  <c r="F32" i="9"/>
  <c r="F33" i="9"/>
  <c r="F34" i="9"/>
  <c r="F35" i="9"/>
  <c r="F36" i="9"/>
  <c r="F37" i="9"/>
  <c r="F38" i="9"/>
  <c r="F39" i="9"/>
  <c r="F40" i="9"/>
  <c r="F41" i="9"/>
  <c r="F42" i="9"/>
  <c r="F43" i="9"/>
  <c r="F44" i="9"/>
  <c r="F45" i="9"/>
  <c r="F23" i="9"/>
  <c r="B24" i="9"/>
  <c r="E24" i="9"/>
  <c r="B25" i="9"/>
  <c r="E25" i="9"/>
  <c r="B26" i="9"/>
  <c r="E26" i="9"/>
  <c r="B27" i="9"/>
  <c r="E27" i="9"/>
  <c r="B28" i="9"/>
  <c r="D28" i="9"/>
  <c r="B29" i="9"/>
  <c r="B30" i="9"/>
  <c r="E30" i="9"/>
  <c r="B31" i="9"/>
  <c r="B32" i="9"/>
  <c r="D32" i="9"/>
  <c r="B33" i="9"/>
  <c r="E33" i="9"/>
  <c r="B34" i="9"/>
  <c r="E34" i="9"/>
  <c r="B35" i="9"/>
  <c r="B36" i="9"/>
  <c r="C36" i="9"/>
  <c r="B37" i="9"/>
  <c r="D37" i="9"/>
  <c r="B38" i="9"/>
  <c r="E38" i="9"/>
  <c r="B39" i="9"/>
  <c r="D39" i="9"/>
  <c r="B40" i="9"/>
  <c r="C40" i="9"/>
  <c r="B41" i="9"/>
  <c r="E41" i="9"/>
  <c r="B42" i="9"/>
  <c r="E42" i="9"/>
  <c r="B43" i="9"/>
  <c r="D43" i="9"/>
  <c r="B44" i="9"/>
  <c r="C44" i="9"/>
  <c r="B45" i="9"/>
  <c r="B23" i="9"/>
  <c r="E23" i="9"/>
  <c r="F17" i="9"/>
  <c r="F16" i="9"/>
  <c r="B23" i="2"/>
  <c r="C23" i="2"/>
  <c r="E62" i="8"/>
  <c r="D62" i="8"/>
  <c r="E61" i="8"/>
  <c r="D61" i="8"/>
  <c r="E60" i="8"/>
  <c r="D60" i="8"/>
  <c r="E59" i="8"/>
  <c r="D59" i="8"/>
  <c r="E61" i="5"/>
  <c r="E62" i="5"/>
  <c r="D61" i="5"/>
  <c r="D62" i="5"/>
  <c r="E44" i="9"/>
  <c r="C42" i="9"/>
  <c r="E40" i="9"/>
  <c r="D40" i="9"/>
  <c r="C38" i="9"/>
  <c r="E36" i="9"/>
  <c r="C34" i="9"/>
  <c r="L44" i="9"/>
  <c r="J42" i="9"/>
  <c r="L36" i="9"/>
  <c r="K34" i="9"/>
  <c r="J34" i="9"/>
  <c r="K30" i="9"/>
  <c r="L28" i="9"/>
  <c r="K26" i="9"/>
  <c r="J26" i="9"/>
  <c r="L24" i="9"/>
  <c r="D45" i="9"/>
  <c r="E45" i="9"/>
  <c r="C45" i="9"/>
  <c r="E43" i="9"/>
  <c r="D41" i="9"/>
  <c r="C41" i="9"/>
  <c r="E39" i="9"/>
  <c r="D35" i="9"/>
  <c r="E35" i="9"/>
  <c r="C35" i="9"/>
  <c r="K43" i="9"/>
  <c r="L41" i="9"/>
  <c r="J41" i="9"/>
  <c r="K41" i="9"/>
  <c r="L39" i="9"/>
  <c r="J39" i="9"/>
  <c r="K39" i="9"/>
  <c r="L35" i="9"/>
  <c r="J35" i="9"/>
  <c r="K35" i="9"/>
  <c r="L33" i="9"/>
  <c r="J33" i="9"/>
  <c r="K33" i="9"/>
  <c r="L31" i="9"/>
  <c r="J27" i="9"/>
  <c r="C32" i="9"/>
  <c r="E32" i="9"/>
  <c r="E31" i="9"/>
  <c r="D31" i="9"/>
  <c r="C31" i="9"/>
  <c r="D30" i="9"/>
  <c r="E29" i="9"/>
  <c r="D29" i="9"/>
  <c r="C29" i="9"/>
  <c r="E28" i="9"/>
  <c r="C27" i="9"/>
  <c r="D26" i="9"/>
  <c r="C26" i="9"/>
  <c r="D25" i="9"/>
  <c r="C24" i="9"/>
  <c r="D24" i="9"/>
  <c r="C23" i="9"/>
  <c r="F17" i="2"/>
  <c r="N24" i="2"/>
  <c r="N25" i="2"/>
  <c r="N26" i="2"/>
  <c r="N27" i="2"/>
  <c r="N28" i="2"/>
  <c r="N29" i="2"/>
  <c r="N30" i="2"/>
  <c r="N31" i="2"/>
  <c r="N32" i="2"/>
  <c r="N33" i="2"/>
  <c r="N34" i="2"/>
  <c r="N35" i="2"/>
  <c r="N36" i="2"/>
  <c r="N37" i="2"/>
  <c r="N38" i="2"/>
  <c r="N39" i="2"/>
  <c r="N40" i="2"/>
  <c r="N41" i="2"/>
  <c r="N42" i="2"/>
  <c r="N43" i="2"/>
  <c r="N44" i="2"/>
  <c r="N45" i="2"/>
  <c r="N46" i="2"/>
  <c r="N47" i="2"/>
  <c r="N23" i="2"/>
  <c r="M24" i="2"/>
  <c r="M25" i="2"/>
  <c r="M26" i="2"/>
  <c r="M27" i="2"/>
  <c r="M28" i="2"/>
  <c r="M29" i="2"/>
  <c r="M30" i="2"/>
  <c r="M31" i="2"/>
  <c r="M32" i="2"/>
  <c r="M33" i="2"/>
  <c r="M34" i="2"/>
  <c r="M35" i="2"/>
  <c r="M36" i="2"/>
  <c r="M37" i="2"/>
  <c r="M38" i="2"/>
  <c r="M39" i="2"/>
  <c r="M40" i="2"/>
  <c r="M41" i="2"/>
  <c r="M42" i="2"/>
  <c r="M43" i="2"/>
  <c r="M44" i="2"/>
  <c r="M45" i="2"/>
  <c r="M46" i="2"/>
  <c r="M47" i="2"/>
  <c r="M23" i="2"/>
  <c r="I24" i="2"/>
  <c r="L24" i="2"/>
  <c r="I25" i="2"/>
  <c r="J25" i="2"/>
  <c r="I26" i="2"/>
  <c r="L26" i="2"/>
  <c r="I27" i="2"/>
  <c r="I28" i="2"/>
  <c r="L28" i="2"/>
  <c r="I29" i="2"/>
  <c r="L29" i="2"/>
  <c r="I30" i="2"/>
  <c r="K30" i="2"/>
  <c r="I31" i="2"/>
  <c r="L31" i="2"/>
  <c r="I32" i="2"/>
  <c r="L32" i="2"/>
  <c r="I33" i="2"/>
  <c r="I34" i="2"/>
  <c r="J34" i="2"/>
  <c r="I35" i="2"/>
  <c r="I36" i="2"/>
  <c r="L36" i="2"/>
  <c r="I37" i="2"/>
  <c r="I38" i="2"/>
  <c r="K38" i="2"/>
  <c r="I39" i="2"/>
  <c r="L39" i="2"/>
  <c r="I40" i="2"/>
  <c r="L40" i="2"/>
  <c r="I41" i="2"/>
  <c r="K41" i="2"/>
  <c r="I42" i="2"/>
  <c r="K42" i="2"/>
  <c r="I43" i="2"/>
  <c r="L43" i="2"/>
  <c r="I44" i="2"/>
  <c r="L44" i="2"/>
  <c r="I45" i="2"/>
  <c r="L45" i="2"/>
  <c r="I46" i="2"/>
  <c r="K46" i="2"/>
  <c r="I47" i="2"/>
  <c r="L47" i="2"/>
  <c r="I23" i="2"/>
  <c r="J23" i="2"/>
  <c r="G24" i="2"/>
  <c r="G25" i="2"/>
  <c r="G26" i="2"/>
  <c r="G27" i="2"/>
  <c r="G28" i="2"/>
  <c r="G29" i="2"/>
  <c r="G30" i="2"/>
  <c r="G31" i="2"/>
  <c r="G32" i="2"/>
  <c r="G33" i="2"/>
  <c r="G34" i="2"/>
  <c r="G35" i="2"/>
  <c r="G36" i="2"/>
  <c r="G37" i="2"/>
  <c r="G38" i="2"/>
  <c r="G39" i="2"/>
  <c r="G40" i="2"/>
  <c r="G41" i="2"/>
  <c r="G42" i="2"/>
  <c r="G43" i="2"/>
  <c r="G44" i="2"/>
  <c r="G45" i="2"/>
  <c r="G46" i="2"/>
  <c r="G47" i="2"/>
  <c r="G48" i="2"/>
  <c r="G49" i="2"/>
  <c r="G23" i="2"/>
  <c r="F23" i="2"/>
  <c r="F24" i="2"/>
  <c r="F25" i="2"/>
  <c r="F26" i="2"/>
  <c r="F27" i="2"/>
  <c r="F28" i="2"/>
  <c r="F29" i="2"/>
  <c r="F30" i="2"/>
  <c r="F31" i="2"/>
  <c r="F32" i="2"/>
  <c r="F33" i="2"/>
  <c r="F34" i="2"/>
  <c r="F35" i="2"/>
  <c r="F36" i="2"/>
  <c r="F37" i="2"/>
  <c r="F38" i="2"/>
  <c r="F39" i="2"/>
  <c r="F40" i="2"/>
  <c r="F41" i="2"/>
  <c r="F42" i="2"/>
  <c r="F43" i="2"/>
  <c r="F44" i="2"/>
  <c r="F45" i="2"/>
  <c r="F46" i="2"/>
  <c r="F47" i="2"/>
  <c r="F48" i="2"/>
  <c r="F49" i="2"/>
  <c r="B24" i="2"/>
  <c r="D24" i="2"/>
  <c r="B25" i="2"/>
  <c r="D25" i="2"/>
  <c r="B26" i="2"/>
  <c r="E26" i="2"/>
  <c r="B27" i="2"/>
  <c r="D27" i="2"/>
  <c r="B28" i="2"/>
  <c r="E28" i="2"/>
  <c r="B29" i="2"/>
  <c r="D29" i="2"/>
  <c r="B30" i="2"/>
  <c r="E30" i="2"/>
  <c r="B31" i="2"/>
  <c r="E31" i="2"/>
  <c r="B32" i="2"/>
  <c r="C32" i="2"/>
  <c r="B33" i="2"/>
  <c r="E33" i="2"/>
  <c r="B34" i="2"/>
  <c r="C34" i="2"/>
  <c r="B35" i="2"/>
  <c r="E35" i="2"/>
  <c r="B36" i="2"/>
  <c r="D36" i="2"/>
  <c r="B37" i="2"/>
  <c r="D37" i="2"/>
  <c r="B38" i="2"/>
  <c r="C38" i="2"/>
  <c r="B39" i="2"/>
  <c r="D39" i="2"/>
  <c r="B40" i="2"/>
  <c r="E40" i="2"/>
  <c r="B41" i="2"/>
  <c r="D41" i="2"/>
  <c r="B42" i="2"/>
  <c r="D42" i="2"/>
  <c r="B43" i="2"/>
  <c r="E43" i="2"/>
  <c r="B44" i="2"/>
  <c r="C44" i="2"/>
  <c r="B45" i="2"/>
  <c r="E45" i="2"/>
  <c r="B46" i="2"/>
  <c r="E46" i="2"/>
  <c r="B47" i="2"/>
  <c r="E47" i="2"/>
  <c r="B48" i="2"/>
  <c r="C48" i="2"/>
  <c r="B49" i="2"/>
  <c r="D49" i="2"/>
  <c r="C12" i="1"/>
  <c r="E17" i="2"/>
  <c r="E16" i="2"/>
  <c r="H55" i="1"/>
  <c r="H56" i="1"/>
  <c r="H54" i="1"/>
  <c r="H52" i="1"/>
  <c r="H53" i="1"/>
  <c r="H51" i="1"/>
  <c r="C59" i="1"/>
  <c r="H48" i="1"/>
  <c r="H49" i="1"/>
  <c r="H50" i="1"/>
  <c r="H41" i="1"/>
  <c r="H42" i="1"/>
  <c r="H43" i="1"/>
  <c r="H44" i="1"/>
  <c r="H45" i="1"/>
  <c r="H46" i="1"/>
  <c r="H36" i="1"/>
  <c r="H37" i="1"/>
  <c r="H38" i="1"/>
  <c r="H39" i="1"/>
  <c r="H40" i="1"/>
  <c r="H35" i="1"/>
  <c r="H33" i="1"/>
  <c r="H34" i="1"/>
  <c r="H29" i="1"/>
  <c r="H30" i="1"/>
  <c r="H31" i="1"/>
  <c r="H26" i="1"/>
  <c r="H27" i="1"/>
  <c r="C36" i="1"/>
  <c r="C37" i="1"/>
  <c r="C38" i="1"/>
  <c r="C35" i="1"/>
  <c r="C40" i="1"/>
  <c r="C41" i="1"/>
  <c r="C39" i="1"/>
  <c r="C49" i="1"/>
  <c r="C50" i="1"/>
  <c r="C48" i="1"/>
  <c r="C52" i="1"/>
  <c r="C53" i="1"/>
  <c r="C51" i="1"/>
  <c r="C55" i="1"/>
  <c r="C56" i="1"/>
  <c r="C57" i="1"/>
  <c r="C54" i="1"/>
  <c r="C60" i="1"/>
  <c r="C58" i="1"/>
  <c r="C62" i="1"/>
  <c r="C63" i="1"/>
  <c r="C61" i="1"/>
  <c r="C43" i="2"/>
  <c r="E41" i="2"/>
  <c r="E37" i="2"/>
  <c r="D31" i="2"/>
  <c r="E29" i="2"/>
  <c r="C25" i="2"/>
  <c r="L23" i="2"/>
  <c r="L46" i="2"/>
  <c r="L42" i="2"/>
  <c r="K40" i="2"/>
  <c r="K36" i="2"/>
  <c r="K32" i="2"/>
  <c r="J32" i="2"/>
  <c r="E44" i="2"/>
  <c r="D40" i="2"/>
  <c r="E38" i="2"/>
  <c r="C36" i="2"/>
  <c r="E32" i="2"/>
  <c r="C28" i="2"/>
  <c r="K47" i="2"/>
  <c r="J45" i="2"/>
  <c r="K43" i="2"/>
  <c r="L37" i="2"/>
  <c r="J37" i="2"/>
  <c r="K37" i="2"/>
  <c r="L35" i="2"/>
  <c r="J35" i="2"/>
  <c r="K35" i="2"/>
  <c r="L33" i="2"/>
  <c r="J33" i="2"/>
  <c r="K33" i="2"/>
  <c r="K29" i="2"/>
  <c r="L27" i="2"/>
  <c r="J27" i="2"/>
  <c r="K27" i="2"/>
  <c r="L25" i="2"/>
  <c r="K25" i="2"/>
  <c r="H47" i="1"/>
  <c r="H32" i="1"/>
  <c r="H28" i="1"/>
  <c r="H25" i="1"/>
  <c r="H24" i="1"/>
  <c r="H23" i="1"/>
  <c r="H22" i="1"/>
  <c r="H21" i="1"/>
  <c r="H20" i="1"/>
  <c r="H19" i="1"/>
  <c r="H18" i="1"/>
  <c r="H17" i="1"/>
  <c r="H16" i="1"/>
  <c r="H15" i="1"/>
  <c r="H14" i="1"/>
  <c r="H13" i="1"/>
  <c r="H12" i="1"/>
  <c r="C43" i="1"/>
  <c r="C44" i="1"/>
  <c r="C45" i="1"/>
  <c r="C46" i="1"/>
  <c r="C47" i="1"/>
  <c r="C42" i="1"/>
  <c r="C31" i="1"/>
  <c r="C32" i="1"/>
  <c r="C33" i="1"/>
  <c r="C34" i="1"/>
  <c r="C30" i="1"/>
  <c r="C28" i="1"/>
  <c r="C29" i="1"/>
  <c r="C27" i="1"/>
  <c r="C25" i="1"/>
  <c r="C26" i="1"/>
  <c r="C24" i="1"/>
  <c r="C22" i="1"/>
  <c r="C23" i="1"/>
  <c r="C21" i="1"/>
  <c r="C13" i="1"/>
  <c r="C14" i="1"/>
  <c r="C15" i="1"/>
  <c r="C16" i="1"/>
  <c r="C17" i="1"/>
  <c r="C18" i="1"/>
  <c r="C19" i="1"/>
  <c r="C20" i="1"/>
  <c r="L32" i="9"/>
  <c r="J30" i="9"/>
  <c r="C39" i="9"/>
  <c r="C43" i="9"/>
  <c r="K27" i="9"/>
  <c r="J40" i="2"/>
  <c r="J30" i="2"/>
  <c r="J38" i="2"/>
  <c r="J42" i="2"/>
  <c r="J46" i="2"/>
  <c r="E25" i="2"/>
  <c r="C29" i="2"/>
  <c r="C37" i="2"/>
  <c r="J24" i="9"/>
  <c r="J28" i="9"/>
  <c r="J36" i="9"/>
  <c r="J44" i="9"/>
  <c r="D38" i="9"/>
  <c r="D42" i="9"/>
  <c r="C39" i="2"/>
  <c r="K29" i="9"/>
  <c r="J31" i="2"/>
  <c r="J43" i="2"/>
  <c r="E34" i="2"/>
  <c r="C40" i="2"/>
  <c r="D48" i="2"/>
  <c r="L34" i="2"/>
  <c r="E39" i="2"/>
  <c r="J29" i="9"/>
  <c r="K42" i="9"/>
  <c r="D23" i="9"/>
  <c r="K28" i="2"/>
  <c r="D44" i="2"/>
  <c r="J28" i="2"/>
  <c r="K25" i="9"/>
  <c r="K31" i="9"/>
  <c r="C33" i="9"/>
  <c r="C37" i="9"/>
  <c r="J38" i="9"/>
  <c r="K23" i="9"/>
  <c r="D44" i="9"/>
  <c r="L41" i="2"/>
  <c r="D30" i="2"/>
  <c r="J41" i="2"/>
  <c r="C30" i="9"/>
  <c r="L25" i="9"/>
  <c r="K38" i="9"/>
  <c r="L23" i="9"/>
  <c r="K37" i="9"/>
  <c r="J43" i="9"/>
  <c r="D27" i="9"/>
  <c r="E37" i="9"/>
  <c r="D34" i="9"/>
  <c r="J29" i="2"/>
  <c r="J39" i="2"/>
  <c r="J47" i="2"/>
  <c r="C30" i="2"/>
  <c r="D43" i="2"/>
  <c r="C45" i="2"/>
  <c r="D38" i="2"/>
  <c r="C27" i="2"/>
  <c r="E49" i="2"/>
  <c r="C24" i="2"/>
  <c r="J36" i="2"/>
  <c r="J24" i="2"/>
  <c r="J44" i="2"/>
  <c r="C35" i="2"/>
  <c r="C47" i="2"/>
  <c r="L37" i="9"/>
  <c r="D33" i="9"/>
  <c r="C42" i="2"/>
  <c r="J32" i="9"/>
  <c r="C49" i="2"/>
  <c r="C33" i="2"/>
  <c r="J26" i="2"/>
  <c r="K31" i="2"/>
  <c r="K39" i="2"/>
  <c r="K45" i="2"/>
  <c r="E24" i="2"/>
  <c r="D28" i="2"/>
  <c r="D34" i="2"/>
  <c r="E36" i="2"/>
  <c r="E42" i="2"/>
  <c r="C46" i="2"/>
  <c r="K24" i="2"/>
  <c r="L38" i="2"/>
  <c r="K44" i="2"/>
  <c r="C31" i="2"/>
  <c r="D35" i="2"/>
  <c r="D47" i="2"/>
  <c r="D45" i="2"/>
  <c r="D33" i="2"/>
  <c r="K34" i="2"/>
  <c r="K26" i="2"/>
  <c r="C25" i="9"/>
  <c r="C28" i="9"/>
  <c r="D36" i="9"/>
  <c r="K40" i="9"/>
  <c r="J40" i="9"/>
  <c r="C41" i="2"/>
  <c r="D46" i="2"/>
  <c r="D32" i="2"/>
  <c r="E48" i="2"/>
  <c r="L30" i="2"/>
  <c r="K23" i="2"/>
  <c r="C26" i="2"/>
  <c r="D26" i="2"/>
  <c r="E27" i="2"/>
  <c r="D23" i="2"/>
  <c r="E23" i="2"/>
</calcChain>
</file>

<file path=xl/sharedStrings.xml><?xml version="1.0" encoding="utf-8"?>
<sst xmlns="http://schemas.openxmlformats.org/spreadsheetml/2006/main" count="360" uniqueCount="112">
  <si>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</si>
  <si>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</si>
  <si>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</si>
  <si>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</si>
  <si>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共通110mH</t>
    <rPh sb="0" eb="2">
      <t>キョウツウ</t>
    </rPh>
    <phoneticPr fontId="1"/>
  </si>
  <si>
    <t>共通3000m</t>
    <rPh sb="0" eb="2">
      <t>キョウツウ</t>
    </rPh>
    <phoneticPr fontId="1"/>
  </si>
  <si>
    <t>共通1500m</t>
    <rPh sb="0" eb="2">
      <t>キョウツウ</t>
    </rPh>
    <phoneticPr fontId="1"/>
  </si>
  <si>
    <t>1年1500m</t>
    <rPh sb="1" eb="2">
      <t>ネン</t>
    </rPh>
    <phoneticPr fontId="1"/>
  </si>
  <si>
    <t>共通800m</t>
    <rPh sb="0" eb="2">
      <t>キョウツウ</t>
    </rPh>
    <phoneticPr fontId="1"/>
  </si>
  <si>
    <t>共通400m</t>
    <rPh sb="0" eb="2">
      <t>キョウツウ</t>
    </rPh>
    <phoneticPr fontId="1"/>
  </si>
  <si>
    <t>共通200m</t>
    <rPh sb="0" eb="2">
      <t>キョウツウ</t>
    </rPh>
    <phoneticPr fontId="1"/>
  </si>
  <si>
    <t>3年100m</t>
    <rPh sb="1" eb="2">
      <t>ネン</t>
    </rPh>
    <phoneticPr fontId="1"/>
  </si>
  <si>
    <t>2年100m</t>
    <rPh sb="1" eb="2">
      <t>ネン</t>
    </rPh>
    <phoneticPr fontId="1"/>
  </si>
  <si>
    <t>1年100m</t>
    <rPh sb="1" eb="2">
      <t>ネン</t>
    </rPh>
    <phoneticPr fontId="1"/>
  </si>
  <si>
    <t>共通4×100mＲ</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</si>
  <si>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</si>
  <si>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</si>
  <si>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1年走幅跳</t>
    <rPh sb="1" eb="2">
      <t>ネン</t>
    </rPh>
    <rPh sb="2" eb="3">
      <t>ソウ</t>
    </rPh>
    <rPh sb="3" eb="5">
      <t>ハバトビ</t>
    </rPh>
    <phoneticPr fontId="1"/>
  </si>
  <si>
    <t>共通走幅跳</t>
    <rPh sb="0" eb="2">
      <t>キョウツウ</t>
    </rPh>
    <rPh sb="2" eb="3">
      <t>ソウ</t>
    </rPh>
    <rPh sb="3" eb="5">
      <t>ハバトビ</t>
    </rPh>
    <phoneticPr fontId="1"/>
  </si>
  <si>
    <t>共通砲丸投</t>
    <rPh sb="0" eb="2">
      <t>キョウツウ</t>
    </rPh>
    <rPh sb="2" eb="5">
      <t>ホウガンナ</t>
    </rPh>
    <phoneticPr fontId="1"/>
  </si>
  <si>
    <t>共通4種競技</t>
    <rPh sb="0" eb="2">
      <t>キョウツウ</t>
    </rPh>
    <rPh sb="3" eb="4">
      <t>シュ</t>
    </rPh>
    <rPh sb="4" eb="6">
      <t>キョウギ</t>
    </rPh>
    <phoneticPr fontId="1"/>
  </si>
  <si>
    <t>共通100mH</t>
    <rPh sb="0" eb="2">
      <t>キョウツウ</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</si>
  <si>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</si>
  <si>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</si>
  <si>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</si>
  <si>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出場しない種目があり、出場枠が余っている場合にもそのセルは空欄のままにしてください。</t>
    <phoneticPr fontId="1"/>
  </si>
  <si>
    <t>（男子１年1500ｍ２名、男子共通3000ｍ４名、女子共通800ｍ４名、女子共通1500m４名、男女の１年走幅跳２名、男女の共通走幅跳２名の出場制限）</t>
    <rPh sb="11" eb="12">
      <t>メイ</t>
    </rPh>
    <rPh sb="23" eb="24">
      <t>メイ</t>
    </rPh>
    <rPh sb="34" eb="35">
      <t>メイ</t>
    </rPh>
    <rPh sb="36" eb="38">
      <t>ジョシ</t>
    </rPh>
    <rPh sb="38" eb="40">
      <t>キョウツウ</t>
    </rPh>
    <rPh sb="46" eb="47">
      <t>メイ</t>
    </rPh>
    <rPh sb="48" eb="50">
      <t>ダンジョ</t>
    </rPh>
    <rPh sb="52" eb="53">
      <t>ネン</t>
    </rPh>
    <rPh sb="53" eb="54">
      <t>ハシ</t>
    </rPh>
    <rPh sb="54" eb="56">
      <t>ハバト</t>
    </rPh>
    <rPh sb="57" eb="58">
      <t>メイ</t>
    </rPh>
    <rPh sb="59" eb="61">
      <t>ダンジョ</t>
    </rPh>
    <rPh sb="62" eb="64">
      <t>キョウツウ</t>
    </rPh>
    <rPh sb="64" eb="65">
      <t>ハシ</t>
    </rPh>
    <rPh sb="65" eb="67">
      <t>ハバト</t>
    </rPh>
    <rPh sb="68" eb="69">
      <t>メイ</t>
    </rPh>
    <rPh sb="70" eb="72">
      <t>シュツジョウ</t>
    </rPh>
    <rPh sb="72" eb="74">
      <t>セイゲン</t>
    </rPh>
    <phoneticPr fontId="1"/>
  </si>
  <si>
    <t>共通棒高跳</t>
    <rPh sb="0" eb="2">
      <t>キョウツウ</t>
    </rPh>
    <rPh sb="2" eb="3">
      <t>ボウ</t>
    </rPh>
    <rPh sb="3" eb="5">
      <t>タカト</t>
    </rPh>
    <phoneticPr fontId="1"/>
  </si>
  <si>
    <r>
      <t>リレーを除いて</t>
    </r>
    <r>
      <rPr>
        <b/>
        <sz val="14"/>
        <color indexed="10"/>
        <rFont val="ＭＳ Ｐゴシック"/>
        <family val="3"/>
        <charset val="128"/>
      </rPr>
      <t>１人２種目まで</t>
    </r>
    <r>
      <rPr>
        <b/>
        <sz val="14"/>
        <color indexed="8"/>
        <rFont val="ＭＳ Ｐゴシック"/>
        <family val="3"/>
        <charset val="128"/>
      </rPr>
      <t>ですが、２日間にまたがる場合は</t>
    </r>
    <r>
      <rPr>
        <b/>
        <sz val="14"/>
        <color indexed="10"/>
        <rFont val="ＭＳ Ｐゴシック"/>
        <family val="3"/>
        <charset val="128"/>
      </rPr>
      <t>１人３種目まで</t>
    </r>
    <r>
      <rPr>
        <b/>
        <sz val="14"/>
        <color indexed="8"/>
        <rFont val="ＭＳ Ｐゴシック"/>
        <family val="3"/>
        <charset val="128"/>
      </rPr>
      <t>の出場制限です。</t>
    </r>
    <rPh sb="4" eb="5">
      <t>ノゾ</t>
    </rPh>
    <rPh sb="8" eb="9">
      <t>ヒト</t>
    </rPh>
    <rPh sb="10" eb="12">
      <t>シュモク</t>
    </rPh>
    <rPh sb="19" eb="21">
      <t>ニチカン</t>
    </rPh>
    <rPh sb="26" eb="28">
      <t>バアイ</t>
    </rPh>
    <rPh sb="29" eb="31">
      <t>ヒトリ</t>
    </rPh>
    <rPh sb="32" eb="34">
      <t>シュモク</t>
    </rPh>
    <rPh sb="37" eb="39">
      <t>シュツジョウ</t>
    </rPh>
    <rPh sb="39" eb="41">
      <t>セイゲン</t>
    </rPh>
    <phoneticPr fontId="1"/>
  </si>
  <si>
    <t>千葉県中学校陸上競技記録会千葉大会　参加申し込み書　　男子</t>
    <rPh sb="0" eb="3">
      <t>チバケン</t>
    </rPh>
    <rPh sb="3" eb="6">
      <t>チュウガッコウ</t>
    </rPh>
    <rPh sb="6" eb="8">
      <t>リクジョウ</t>
    </rPh>
    <rPh sb="8" eb="10">
      <t>キョウギ</t>
    </rPh>
    <rPh sb="10" eb="12">
      <t>キロク</t>
    </rPh>
    <rPh sb="12" eb="13">
      <t>カイ</t>
    </rPh>
    <rPh sb="13" eb="15">
      <t>チバ</t>
    </rPh>
    <rPh sb="15" eb="17">
      <t>タイカイ</t>
    </rPh>
    <rPh sb="18" eb="20">
      <t>サンカ</t>
    </rPh>
    <rPh sb="20" eb="21">
      <t>モウ</t>
    </rPh>
    <rPh sb="22" eb="23">
      <t>コ</t>
    </rPh>
    <rPh sb="24" eb="25">
      <t>ショ</t>
    </rPh>
    <rPh sb="27" eb="29">
      <t>ダンシ</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</si>
  <si>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</si>
  <si>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支部</t>
    <rPh sb="0" eb="2">
      <t>シブ</t>
    </rPh>
    <phoneticPr fontId="1"/>
  </si>
  <si>
    <t>千　葉</t>
    <rPh sb="0" eb="1">
      <t>セン</t>
    </rPh>
    <rPh sb="2" eb="3">
      <t>ハ</t>
    </rPh>
    <phoneticPr fontId="1"/>
  </si>
  <si>
    <t>平成</t>
    <rPh sb="0" eb="2">
      <t>ヘイセイ</t>
    </rPh>
    <phoneticPr fontId="1"/>
  </si>
  <si>
    <t>年</t>
    <rPh sb="0" eb="1">
      <t>ネン</t>
    </rPh>
    <phoneticPr fontId="1"/>
  </si>
  <si>
    <t>日</t>
    <rPh sb="0" eb="1">
      <t>ニチ</t>
    </rPh>
    <phoneticPr fontId="1"/>
  </si>
  <si>
    <t>月</t>
    <rPh sb="0" eb="1">
      <t>ガツ</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</si>
  <si>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</si>
  <si>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</si>
  <si>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</si>
  <si>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</si>
  <si>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</si>
  <si>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</si>
  <si>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</si>
  <si>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</si>
  <si>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</si>
  <si>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</si>
  <si>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</si>
  <si>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</si>
  <si>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</si>
  <si>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</si>
  <si>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</si>
  <si>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</si>
  <si>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</si>
  <si>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</si>
  <si>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</si>
  <si>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</si>
  <si>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</si>
  <si>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</si>
  <si>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</si>
  <si>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</si>
  <si>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</si>
  <si>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</si>
  <si>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千葉県中学校陸上競技記録会千葉大会　参加申し込み書　　女子</t>
    <rPh sb="0" eb="3">
      <t>チバケン</t>
    </rPh>
    <rPh sb="3" eb="6">
      <t>チュウガッコウ</t>
    </rPh>
    <rPh sb="6" eb="8">
      <t>リクジョウ</t>
    </rPh>
    <rPh sb="8" eb="10">
      <t>キョウギ</t>
    </rPh>
    <rPh sb="10" eb="12">
      <t>キロク</t>
    </rPh>
    <rPh sb="12" eb="13">
      <t>カイ</t>
    </rPh>
    <rPh sb="13" eb="15">
      <t>チバ</t>
    </rPh>
    <rPh sb="15" eb="17">
      <t>タイカイ</t>
    </rPh>
    <rPh sb="18" eb="20">
      <t>サンカ</t>
    </rPh>
    <rPh sb="20" eb="21">
      <t>モウ</t>
    </rPh>
    <rPh sb="22" eb="23">
      <t>コ</t>
    </rPh>
    <rPh sb="24" eb="25">
      <t>ショ</t>
    </rPh>
    <rPh sb="27" eb="29">
      <t>ジョシ</t>
    </rPh>
    <phoneticPr fontId="1"/>
  </si>
  <si>
    <t>女子種目</t>
    <rPh sb="0" eb="2">
      <t>ジョシ</t>
    </rPh>
    <rPh sb="2" eb="4">
      <t>シュモク</t>
    </rPh>
    <phoneticPr fontId="1"/>
  </si>
  <si>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</si>
  <si>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</si>
  <si>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6"/>
  </si>
  <si>
    <t>姓</t>
    <rPh sb="0" eb="1">
      <t>セイ</t>
    </rPh>
    <phoneticPr fontId="6"/>
  </si>
  <si>
    <t>名</t>
    <rPh sb="0" eb="1">
      <t>ナ</t>
    </rPh>
    <phoneticPr fontId="6"/>
  </si>
  <si>
    <t>支部</t>
    <rPh sb="0" eb="2">
      <t>シブ</t>
    </rPh>
    <phoneticPr fontId="6"/>
  </si>
  <si>
    <t>所属</t>
    <rPh sb="0" eb="2">
      <t>ショゾク</t>
    </rPh>
    <phoneticPr fontId="6"/>
  </si>
  <si>
    <t>学年</t>
    <rPh sb="0" eb="2">
      <t>ガクネン</t>
    </rPh>
    <phoneticPr fontId="6"/>
  </si>
  <si>
    <t>姓</t>
    <rPh sb="0" eb="1">
      <t>セイ</t>
    </rPh>
    <phoneticPr fontId="1"/>
  </si>
  <si>
    <t>名</t>
    <rPh sb="0" eb="1">
      <t>ナ</t>
    </rPh>
    <phoneticPr fontId="1"/>
  </si>
  <si>
    <t>保護者
承諾</t>
    <rPh sb="0" eb="3">
      <t>ホゴシャ</t>
    </rPh>
    <rPh sb="4" eb="6">
      <t>ショウダク</t>
    </rPh>
    <phoneticPr fontId="1"/>
  </si>
  <si>
    <t>2015県記録会千葉支部申し込みデータとりまとめシート</t>
    <rPh sb="4" eb="5">
      <t>ケン</t>
    </rPh>
    <rPh sb="5" eb="7">
      <t>キロク</t>
    </rPh>
    <rPh sb="7" eb="8">
      <t>カイ</t>
    </rPh>
    <rPh sb="8" eb="10">
      <t>チバ</t>
    </rPh>
    <rPh sb="10" eb="12">
      <t>シブ</t>
    </rPh>
    <rPh sb="12" eb="13">
      <t>モウ</t>
    </rPh>
    <rPh sb="14" eb="15">
      <t>コ</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</si>
  <si>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</si>
  <si>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</si>
  <si>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r>
      <t>2015県記録会千葉支部大会は、基本的に</t>
    </r>
    <r>
      <rPr>
        <b/>
        <sz val="14"/>
        <color indexed="10"/>
        <rFont val="ＭＳ Ｐゴシック"/>
        <family val="3"/>
        <charset val="128"/>
      </rPr>
      <t>１校１種目３名</t>
    </r>
    <r>
      <rPr>
        <b/>
        <sz val="14"/>
        <color indexed="8"/>
        <rFont val="ＭＳ Ｐゴシック"/>
        <family val="3"/>
        <charset val="128"/>
      </rPr>
      <t>までの出場制限です。</t>
    </r>
    <rPh sb="4" eb="5">
      <t>ケン</t>
    </rPh>
    <rPh sb="5" eb="7">
      <t>キロク</t>
    </rPh>
    <rPh sb="7" eb="8">
      <t>カイ</t>
    </rPh>
    <rPh sb="8" eb="10">
      <t>チバ</t>
    </rPh>
    <rPh sb="10" eb="12">
      <t>シブ</t>
    </rPh>
    <rPh sb="12" eb="14">
      <t>タイカイ</t>
    </rPh>
    <rPh sb="16" eb="19">
      <t>キホンテキ</t>
    </rPh>
    <rPh sb="21" eb="22">
      <t>コウ</t>
    </rPh>
    <rPh sb="23" eb="25">
      <t>シュモク</t>
    </rPh>
    <rPh sb="26" eb="27">
      <t>メイ</t>
    </rPh>
    <rPh sb="30" eb="32">
      <t>シュツジョウ</t>
    </rPh>
    <rPh sb="32" eb="34">
      <t>セイゲン</t>
    </rPh>
    <phoneticPr fontId="1"/>
  </si>
  <si>
    <t>【申し込み方法】</t>
    <rPh sb="1" eb="2">
      <t>モウ</t>
    </rPh>
    <rPh sb="3" eb="4">
      <t>コ</t>
    </rPh>
    <rPh sb="5" eb="7">
      <t>ホウホウ</t>
    </rPh>
    <phoneticPr fontId="11"/>
  </si>
  <si>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11"/>
  </si>
  <si>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19" eb="20">
      <t>カク</t>
    </rPh>
    <phoneticPr fontId="11"/>
  </si>
  <si>
    <t>申し込み締切　⇒⇒⇒　５月１５日（金）１７：００必着</t>
    <rPh sb="0" eb="1">
      <t>モウ</t>
    </rPh>
    <rPh sb="2" eb="3">
      <t>コ</t>
    </rPh>
    <rPh sb="4" eb="5">
      <t>シ</t>
    </rPh>
    <rPh sb="5" eb="6">
      <t>キ</t>
    </rPh>
    <phoneticPr fontId="11"/>
  </si>
  <si>
    <t>【申し込みデータ作成方法】</t>
    <rPh sb="1" eb="2">
      <t>モウ</t>
    </rPh>
    <rPh sb="3" eb="4">
      <t>コ</t>
    </rPh>
    <rPh sb="8" eb="10">
      <t>サクセイ</t>
    </rPh>
    <rPh sb="10" eb="12">
      <t>ホウホウ</t>
    </rPh>
    <phoneticPr fontId="11"/>
  </si>
  <si>
    <t>松井</t>
    <rPh sb="0" eb="2">
      <t>マツイ</t>
    </rPh>
    <phoneticPr fontId="11"/>
  </si>
  <si>
    <t>友利</t>
    <rPh sb="0" eb="1">
      <t>トモ</t>
    </rPh>
    <rPh sb="1" eb="2">
      <t>リ</t>
    </rPh>
    <phoneticPr fontId="11"/>
  </si>
  <si>
    <t>千葉</t>
    <rPh sb="0" eb="2">
      <t>チバ</t>
    </rPh>
    <phoneticPr fontId="11"/>
  </si>
  <si>
    <t>大椎</t>
    <rPh sb="0" eb="2">
      <t>オオジ</t>
    </rPh>
    <phoneticPr fontId="11"/>
  </si>
  <si>
    <t>3年</t>
    <rPh sb="1" eb="2">
      <t>ネン</t>
    </rPh>
    <phoneticPr fontId="11"/>
  </si>
  <si>
    <t>※「支部」；千葉市の場合は「千葉」になります。</t>
    <rPh sb="2" eb="4">
      <t>シブ</t>
    </rPh>
    <rPh sb="6" eb="9">
      <t>チバシ</t>
    </rPh>
    <rPh sb="10" eb="12">
      <t>バアイ</t>
    </rPh>
    <rPh sb="14" eb="16">
      <t>チバ</t>
    </rPh>
    <phoneticPr fontId="11"/>
  </si>
  <si>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11"/>
  </si>
  <si>
    <t>※いずれも、数字は「半角」でお願いします。</t>
    <rPh sb="6" eb="8">
      <t>スウジ</t>
    </rPh>
    <rPh sb="10" eb="12">
      <t>ハンカク</t>
    </rPh>
    <rPh sb="15" eb="16">
      <t>ネガ</t>
    </rPh>
    <phoneticPr fontId="11"/>
  </si>
  <si>
    <r>
      <t>ファイル名を　</t>
    </r>
    <r>
      <rPr>
        <b/>
        <sz val="14"/>
        <color indexed="10"/>
        <rFont val="ＭＳ Ｐゴシック"/>
        <family val="3"/>
        <charset val="128"/>
      </rPr>
      <t>「中○○学校名県記録会」　</t>
    </r>
    <r>
      <rPr>
        <b/>
        <sz val="14"/>
        <color indexed="8"/>
        <rFont val="ＭＳ Ｐゴシック"/>
        <family val="3"/>
        <charset val="128"/>
      </rPr>
      <t>に変更し、</t>
    </r>
    <r>
      <rPr>
        <b/>
        <sz val="14"/>
        <color indexed="10"/>
        <rFont val="ＭＳ Ｐゴシック"/>
        <family val="3"/>
        <charset val="128"/>
      </rPr>
      <t>chibacity_trackandfield@yahoo.co.jp　</t>
    </r>
    <r>
      <rPr>
        <b/>
        <sz val="14"/>
        <color indexed="8"/>
        <rFont val="ＭＳ Ｐゴシック"/>
        <family val="3"/>
        <charset val="128"/>
      </rPr>
      <t>に送信してください。</t>
    </r>
    <rPh sb="8" eb="9">
      <t>チュウ</t>
    </rPh>
    <rPh sb="14" eb="15">
      <t>ケン</t>
    </rPh>
    <rPh sb="15" eb="17">
      <t>キロク</t>
    </rPh>
    <rPh sb="17" eb="18">
      <t>カイ</t>
    </rPh>
    <rPh sb="21" eb="23">
      <t>ヘンコウ</t>
    </rPh>
    <rPh sb="62" eb="64">
      <t>ソウシン</t>
    </rPh>
    <phoneticPr fontId="1"/>
  </si>
  <si>
    <t>　　※赤太枠内のみに記入し、その他のセルには記入しないでください。</t>
    <phoneticPr fontId="11"/>
  </si>
  <si>
    <t>①　「選手情報打ちこみ男子」「選手情報打ちこみ女子」にそれぞれ「ナンバー」「姓」「名」「支部」「所属」「学年」の必要事項を記入する。</t>
    <phoneticPr fontId="11"/>
  </si>
  <si>
    <t>②　「データとりまとめシート」に「ナンバー」「申請記録」の必要事項を記入する。</t>
    <phoneticPr fontId="11"/>
  </si>
  <si>
    <t>＊＊①～⑤を完了して申し込みデータが完成になります＊＊</t>
    <rPh sb="10" eb="11">
      <t>モウ</t>
    </rPh>
    <rPh sb="12" eb="13">
      <t>コ</t>
    </rPh>
    <phoneticPr fontId="11"/>
  </si>
  <si>
    <t>③　①と②の両方が完了して、申込み完了となります。</t>
    <rPh sb="14" eb="16">
      <t>モウシコ</t>
    </rPh>
    <rPh sb="17" eb="19">
      <t>カンリョウ</t>
    </rPh>
    <phoneticPr fontId="11"/>
  </si>
  <si>
    <t>①　エクセルファイルを添付して下記アドレスまでメールの送信をお願いします。</t>
    <phoneticPr fontId="11"/>
  </si>
  <si>
    <t>　　その際、メールの件名には「半角学校番号・学校名・県記録会」と入力し送付してください（例：中56大椎県記録会）。</t>
    <rPh sb="10" eb="12">
      <t>ケンメイ</t>
    </rPh>
    <rPh sb="15" eb="17">
      <t>ハンカク</t>
    </rPh>
    <rPh sb="26" eb="27">
      <t>ケン</t>
    </rPh>
    <rPh sb="27" eb="29">
      <t>キロク</t>
    </rPh>
    <rPh sb="29" eb="30">
      <t>カイ</t>
    </rPh>
    <rPh sb="32" eb="34">
      <t>ニュウリョク</t>
    </rPh>
    <rPh sb="46" eb="47">
      <t>チュウ</t>
    </rPh>
    <rPh sb="49" eb="51">
      <t>オオジ</t>
    </rPh>
    <rPh sb="51" eb="52">
      <t>ケン</t>
    </rPh>
    <rPh sb="52" eb="54">
      <t>キロク</t>
    </rPh>
    <rPh sb="54" eb="55">
      <t>カイ</t>
    </rPh>
    <phoneticPr fontId="11"/>
  </si>
  <si>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11"/>
  </si>
  <si>
    <t>②　作成した申し込み用エクセルファイルから参加申込書男子と参加申込書女子のシートを印刷し、</t>
    <phoneticPr fontId="11"/>
  </si>
  <si>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t>
    </r>
    <r>
      <rPr>
        <b/>
        <sz val="14"/>
        <color indexed="10"/>
        <rFont val="HG丸ｺﾞｼｯｸM-PRO"/>
        <family val="3"/>
        <charset val="128"/>
      </rPr>
      <t>「参加料」</t>
    </r>
    <r>
      <rPr>
        <sz val="14"/>
        <color indexed="8"/>
        <rFont val="HG丸ｺﾞｼｯｸM-PRO"/>
        <family val="3"/>
        <charset val="128"/>
      </rPr>
      <t>を下記申込先へ提出してください。</t>
    </r>
    <rPh sb="32" eb="35">
      <t>サンカリョウ</t>
    </rPh>
    <rPh sb="43" eb="45">
      <t>テイシュツ</t>
    </rPh>
    <phoneticPr fontId="11"/>
  </si>
  <si>
    <t>　　ＴＥＬ　：　０４３－２９５－７２０１　　　ＦＡＸ　：　０４３－２９５－７２０３</t>
    <phoneticPr fontId="11"/>
  </si>
  <si>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11"/>
  </si>
  <si>
    <t>　　申し込み先　：　〒２６７－００６６　千葉市緑区あすみが丘８－２６　千葉市立大椎中学校　松井友利　　（学校番号：中５６）</t>
    <rPh sb="52" eb="54">
      <t>ガッコウ</t>
    </rPh>
    <rPh sb="54" eb="56">
      <t>バンゴウ</t>
    </rPh>
    <phoneticPr fontId="11"/>
  </si>
  <si>
    <t>　　※日付・登録団体名・所属長氏名・記載責任者氏名・記載責任者連絡先・競技役員氏名（最大３名）・個人種目数・リレー出場数</t>
    <phoneticPr fontId="11"/>
  </si>
  <si>
    <t>③　「参加申込書」の男女それぞれのシートにある赤太枠内に必要事項を入力する。</t>
    <rPh sb="10" eb="12">
      <t>ダンジョ</t>
    </rPh>
    <rPh sb="28" eb="30">
      <t>ヒツヨウ</t>
    </rPh>
    <rPh sb="30" eb="32">
      <t>ジコウ</t>
    </rPh>
    <rPh sb="33" eb="35">
      <t>ニュウリョク</t>
    </rPh>
    <phoneticPr fontId="11"/>
  </si>
  <si>
    <t>⑤　申し込み用ファイルの名前を「半角学校番号・学校名・県記録会」に変更して保存する（例：中56大椎県記録会）。</t>
    <rPh sb="16" eb="18">
      <t>ハンカク</t>
    </rPh>
    <rPh sb="27" eb="28">
      <t>ケン</t>
    </rPh>
    <rPh sb="28" eb="30">
      <t>キロク</t>
    </rPh>
    <rPh sb="30" eb="31">
      <t>カイ</t>
    </rPh>
    <rPh sb="37" eb="39">
      <t>ホゾン</t>
    </rPh>
    <rPh sb="44" eb="45">
      <t>チュウ</t>
    </rPh>
    <rPh sb="47" eb="49">
      <t>オオジ</t>
    </rPh>
    <rPh sb="49" eb="50">
      <t>ケン</t>
    </rPh>
    <rPh sb="50" eb="52">
      <t>キロク</t>
    </rPh>
    <rPh sb="52" eb="53">
      <t>カイ</t>
    </rPh>
    <phoneticPr fontId="11"/>
  </si>
  <si>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11"/>
  </si>
  <si>
    <t>④　「参加申込書　男子シート」「参加申込書　女子シート」の記載内容にミスがないか確認する。</t>
    <rPh sb="29" eb="31">
      <t>キサイ</t>
    </rPh>
    <rPh sb="31" eb="33">
      <t>ナイヨウ</t>
    </rPh>
    <rPh sb="40" eb="42">
      <t>カクニン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</si>
</sst>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0_ "/>
    <numFmt numFmtId="178" formatCode="0_ "/>
    <numFmt numFmtId="179" formatCode="&quot;¥&quot;#,##0_);\(&quot;¥&quot;#,##0\)"/>
    <numFmt numFmtId="180" formatCode="&quot;¥&quot;#,##0_);[Red]\(&quot;¥&quot;#,##0\)"/>
  </numFmts>
  <fonts count="4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0"/>
      <name val="ＭＳ Ｐゴシック"/>
      <family val="3"/>
      <charset val="128"/>
    </font>
    <font>
      <b/>
      <sz val="14"/>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b/>
      <sz val="14"/>
      <color indexed="8"/>
      <name val="ＭＳ Ｐゴシック"/>
      <family val="3"/>
      <charset val="128"/>
    </font>
    <font>
      <b/>
      <sz val="14"/>
      <color indexed="10"/>
      <name val="ＭＳ Ｐゴシック"/>
      <family val="3"/>
      <charset val="128"/>
    </font>
    <font>
      <sz val="6"/>
      <name val="ＭＳ Ｐゴシック"/>
      <family val="3"/>
      <charset val="128"/>
    </font>
    <font>
      <sz val="14"/>
      <color indexed="8"/>
      <name val="HG丸ｺﾞｼｯｸM-PRO"/>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4"/>
      <color indexed="10"/>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style="double">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ck">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right style="thin">
        <color theme="1"/>
      </right>
      <top style="thick">
        <color theme="1"/>
      </top>
      <bottom style="thin">
        <color theme="1"/>
      </bottom>
      <diagonal/>
    </border>
    <border>
      <left style="double">
        <color theme="1"/>
      </left>
      <right style="thin">
        <color theme="1"/>
      </right>
      <top style="thick">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top style="thin">
        <color theme="1"/>
      </top>
      <bottom style="thick">
        <color theme="1"/>
      </bottom>
      <diagonal/>
    </border>
    <border>
      <left/>
      <right style="thin">
        <color theme="1"/>
      </right>
      <top style="thin">
        <color theme="1"/>
      </top>
      <bottom style="thick">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ck">
        <color theme="1"/>
      </bottom>
      <diagonal/>
    </border>
    <border>
      <left style="thin">
        <color theme="1"/>
      </left>
      <right style="thin">
        <color theme="1"/>
      </right>
      <top style="thick">
        <color theme="1"/>
      </top>
      <bottom style="thin">
        <color theme="1"/>
      </bottom>
      <diagonal/>
    </border>
    <border>
      <left/>
      <right style="medium">
        <color rgb="FFFF0000"/>
      </right>
      <top style="thin">
        <color theme="1"/>
      </top>
      <bottom/>
      <diagonal/>
    </border>
    <border>
      <left/>
      <right style="medium">
        <color rgb="FFFF0000"/>
      </right>
      <top style="thin">
        <color theme="1"/>
      </top>
      <bottom style="thin">
        <color theme="1"/>
      </bottom>
      <diagonal/>
    </border>
    <border>
      <left style="thin">
        <color theme="1"/>
      </left>
      <right style="thick">
        <color theme="1"/>
      </right>
      <top style="thick">
        <color theme="1"/>
      </top>
      <bottom style="thin">
        <color theme="1"/>
      </bottom>
      <diagonal/>
    </border>
    <border>
      <left style="hair">
        <color theme="1"/>
      </left>
      <right style="thin">
        <color theme="1"/>
      </right>
      <top style="thick">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style="thin">
        <color theme="1"/>
      </left>
      <right/>
      <top style="thin">
        <color theme="1"/>
      </top>
      <bottom/>
      <diagonal/>
    </border>
    <border>
      <left style="thin">
        <color theme="1"/>
      </left>
      <right style="hair">
        <color theme="1"/>
      </right>
      <top style="thin">
        <color theme="1"/>
      </top>
      <bottom style="thick">
        <color theme="1"/>
      </bottom>
      <diagonal/>
    </border>
    <border>
      <left style="thin">
        <color theme="1"/>
      </left>
      <right style="hair">
        <color theme="1"/>
      </right>
      <top style="thick">
        <color theme="1"/>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diagonalUp="1">
      <left style="double">
        <color theme="1"/>
      </left>
      <right/>
      <top style="thin">
        <color theme="1"/>
      </top>
      <bottom/>
      <diagonal style="thin">
        <color theme="1"/>
      </diagonal>
    </border>
    <border diagonalUp="1">
      <left/>
      <right/>
      <top style="thin">
        <color theme="1"/>
      </top>
      <bottom/>
      <diagonal style="thin">
        <color theme="1"/>
      </diagonal>
    </border>
    <border diagonalUp="1">
      <left/>
      <right/>
      <top/>
      <bottom/>
      <diagonal style="thin">
        <color theme="1"/>
      </diagonal>
    </border>
    <border diagonalUp="1">
      <left/>
      <right style="thick">
        <color theme="1"/>
      </right>
      <top style="thin">
        <color theme="1"/>
      </top>
      <bottom/>
      <diagonal style="thin">
        <color theme="1"/>
      </diagonal>
    </border>
    <border diagonalUp="1">
      <left style="double">
        <color theme="1"/>
      </left>
      <right/>
      <top/>
      <bottom style="thick">
        <color theme="1"/>
      </bottom>
      <diagonal style="thin">
        <color theme="1"/>
      </diagonal>
    </border>
    <border diagonalUp="1">
      <left/>
      <right/>
      <top/>
      <bottom style="thick">
        <color theme="1"/>
      </bottom>
      <diagonal style="thin">
        <color theme="1"/>
      </diagonal>
    </border>
    <border diagonalUp="1">
      <left/>
      <right style="thick">
        <color theme="1"/>
      </right>
      <top/>
      <bottom style="thick">
        <color theme="1"/>
      </bottom>
      <diagonal style="thin">
        <color theme="1"/>
      </diagonal>
    </border>
    <border diagonalUp="1">
      <left style="double">
        <color theme="1"/>
      </left>
      <right/>
      <top style="thin">
        <color theme="1"/>
      </top>
      <bottom style="thick">
        <color theme="1"/>
      </bottom>
      <diagonal style="thin">
        <color theme="1"/>
      </diagonal>
    </border>
    <border diagonalUp="1">
      <left/>
      <right/>
      <top style="thin">
        <color theme="1"/>
      </top>
      <bottom style="thick">
        <color theme="1"/>
      </bottom>
      <diagonal style="thin">
        <color theme="1"/>
      </diagonal>
    </border>
    <border diagonalUp="1">
      <left/>
      <right style="thick">
        <color theme="1"/>
      </right>
      <top style="thin">
        <color theme="1"/>
      </top>
      <bottom style="thick">
        <color theme="1"/>
      </bottom>
      <diagonal style="thin">
        <color theme="1"/>
      </diagonal>
    </border>
  </borders>
  <cellStyleXfs count="1">
    <xf numFmtId="0" fontId="0" fillId="0" borderId="0">
      <alignment vertical="center"/>
    </xf>
  </cellStyleXfs>
  <cellXfs count="217">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2" borderId="0" xfId="0" applyFill="1" applyAlignment="1">
      <alignment horizontal="center" vertical="center"/>
    </xf>
    <xf numFmtId="0" fontId="18" fillId="0" borderId="0" xfId="0" applyFont="1" applyAlignment="1">
      <alignment horizontal="centerContinuous" vertical="center"/>
    </xf>
    <xf numFmtId="0" fontId="0" fillId="0" borderId="17" xfId="0" applyBorder="1" applyAlignment="1">
      <alignment horizontal="centerContinuous" vertical="center"/>
    </xf>
    <xf numFmtId="0" fontId="19" fillId="0" borderId="17" xfId="0" applyFont="1" applyBorder="1" applyAlignment="1">
      <alignment horizontal="centerContinuous" vertical="center"/>
    </xf>
    <xf numFmtId="0" fontId="0" fillId="0" borderId="0" xfId="0" applyFill="1" applyBorder="1" applyAlignment="1">
      <alignment horizontal="center" vertical="center"/>
    </xf>
    <xf numFmtId="0" fontId="19" fillId="0" borderId="0" xfId="0" applyFont="1" applyBorder="1" applyAlignment="1">
      <alignment horizontal="centerContinuous" vertical="center"/>
    </xf>
    <xf numFmtId="0" fontId="17"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7" fillId="0" borderId="0" xfId="0" applyFont="1" applyAlignment="1">
      <alignment horizontal="center" vertical="center"/>
    </xf>
    <xf numFmtId="0" fontId="20"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21" fillId="0" borderId="0" xfId="0" applyFont="1" applyBorder="1" applyAlignment="1">
      <alignment horizontal="center" vertical="center"/>
    </xf>
    <xf numFmtId="0" fontId="22"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23" fillId="0" borderId="0" xfId="0" applyFont="1" applyAlignment="1">
      <alignment horizontal="centerContinuous" vertical="center"/>
    </xf>
    <xf numFmtId="0" fontId="20" fillId="0" borderId="0" xfId="0" applyFont="1" applyAlignment="1">
      <alignment horizontal="center" vertical="center"/>
    </xf>
    <xf numFmtId="0" fontId="20" fillId="0" borderId="0" xfId="0" applyFont="1" applyAlignment="1">
      <alignment horizontal="center" vertical="center"/>
    </xf>
    <xf numFmtId="180" fontId="22"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22" fillId="0" borderId="0" xfId="0" applyNumberFormat="1" applyFont="1" applyBorder="1" applyAlignment="1">
      <alignment vertical="center"/>
    </xf>
    <xf numFmtId="0" fontId="20" fillId="0" borderId="3" xfId="0" applyFont="1" applyBorder="1">
      <alignment vertical="center"/>
    </xf>
    <xf numFmtId="0" fontId="24" fillId="0" borderId="0" xfId="0" applyFont="1" applyBorder="1" applyAlignment="1">
      <alignment horizontal="center" vertical="center"/>
    </xf>
    <xf numFmtId="0" fontId="25" fillId="0" borderId="0" xfId="0" applyFont="1" applyAlignment="1">
      <alignment horizontal="centerContinuous" vertical="center"/>
    </xf>
    <xf numFmtId="0" fontId="19" fillId="0" borderId="0" xfId="0" applyFont="1" applyBorder="1" applyAlignment="1">
      <alignment vertical="center"/>
    </xf>
    <xf numFmtId="0" fontId="0" fillId="0" borderId="18" xfId="0" applyFont="1" applyBorder="1" applyAlignment="1">
      <alignment horizontal="center" vertical="center"/>
    </xf>
    <xf numFmtId="0" fontId="26" fillId="0" borderId="19" xfId="0" applyFont="1" applyBorder="1" applyAlignment="1">
      <alignment horizontal="center" vertical="center"/>
    </xf>
    <xf numFmtId="0" fontId="27" fillId="0" borderId="19" xfId="0" applyFont="1" applyBorder="1" applyAlignment="1">
      <alignment horizontal="center" vertical="center"/>
    </xf>
    <xf numFmtId="0" fontId="26"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177" fontId="0" fillId="0" borderId="20" xfId="0" applyNumberFormat="1" applyFont="1" applyBorder="1" applyAlignment="1">
      <alignment horizontal="center" vertical="center"/>
    </xf>
    <xf numFmtId="0" fontId="21" fillId="0" borderId="22" xfId="0" applyFont="1" applyBorder="1" applyAlignment="1">
      <alignment horizontal="center" vertical="center"/>
    </xf>
    <xf numFmtId="0" fontId="0" fillId="0" borderId="23" xfId="0" applyBorder="1" applyAlignment="1">
      <alignment horizontal="center" vertical="center"/>
    </xf>
    <xf numFmtId="0" fontId="21" fillId="0" borderId="24" xfId="0" applyFont="1" applyBorder="1" applyAlignment="1">
      <alignment horizontal="center" vertical="center"/>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2"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horizontal="center" vertical="center"/>
    </xf>
    <xf numFmtId="0" fontId="20" fillId="0" borderId="0" xfId="0" applyFont="1" applyFill="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0" fontId="0" fillId="3" borderId="0" xfId="0" applyFont="1" applyFill="1" applyBorder="1" applyAlignment="1">
      <alignment horizontal="center" vertical="center"/>
    </xf>
    <xf numFmtId="177" fontId="0" fillId="0" borderId="27" xfId="0" applyNumberFormat="1" applyBorder="1" applyAlignment="1">
      <alignment horizontal="center" vertical="center"/>
    </xf>
    <xf numFmtId="177" fontId="0" fillId="0" borderId="25"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26" xfId="0" applyNumberFormat="1" applyBorder="1" applyAlignment="1">
      <alignment horizontal="center" vertical="center"/>
    </xf>
    <xf numFmtId="178" fontId="0" fillId="0" borderId="27" xfId="0" applyNumberFormat="1" applyBorder="1" applyAlignment="1">
      <alignment horizontal="center" vertical="center"/>
    </xf>
    <xf numFmtId="0" fontId="0" fillId="0" borderId="26" xfId="0" applyBorder="1" applyAlignment="1">
      <alignment horizontal="center" vertical="center"/>
    </xf>
    <xf numFmtId="0" fontId="25" fillId="0" borderId="0" xfId="0" applyFont="1" applyAlignment="1">
      <alignment horizontal="centerContinuous" vertical="center"/>
    </xf>
    <xf numFmtId="0" fontId="25" fillId="0" borderId="0" xfId="0" applyFont="1" applyAlignment="1">
      <alignment horizontal="right" vertical="center"/>
    </xf>
    <xf numFmtId="0" fontId="22" fillId="0" borderId="28"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xf>
    <xf numFmtId="0" fontId="24" fillId="0" borderId="0" xfId="0" applyFont="1" applyBorder="1" applyAlignment="1">
      <alignment horizontal="center" vertical="center"/>
    </xf>
    <xf numFmtId="0" fontId="0" fillId="0" borderId="0" xfId="0" applyFont="1" applyAlignment="1">
      <alignment horizontal="center" vertical="center"/>
    </xf>
    <xf numFmtId="0" fontId="19" fillId="0" borderId="0" xfId="0" applyFont="1">
      <alignmen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26" fillId="0" borderId="33" xfId="0" applyFont="1" applyBorder="1" applyAlignment="1">
      <alignment horizontal="center" vertical="center"/>
    </xf>
    <xf numFmtId="0" fontId="0" fillId="0" borderId="34" xfId="0" applyFont="1" applyBorder="1" applyAlignment="1">
      <alignment horizontal="center" vertical="center"/>
    </xf>
    <xf numFmtId="0" fontId="26" fillId="0" borderId="35" xfId="0" applyFont="1" applyBorder="1" applyAlignment="1">
      <alignment horizontal="center" vertical="center"/>
    </xf>
    <xf numFmtId="0" fontId="0" fillId="0" borderId="36" xfId="0" applyFont="1" applyBorder="1" applyAlignment="1">
      <alignment horizontal="center" vertical="center"/>
    </xf>
    <xf numFmtId="177" fontId="0" fillId="0" borderId="37"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7" fillId="0" borderId="40" xfId="0" applyFont="1" applyBorder="1" applyAlignment="1">
      <alignment horizontal="center" vertical="center"/>
    </xf>
    <xf numFmtId="0" fontId="0" fillId="0" borderId="38" xfId="0" applyBorder="1" applyAlignment="1">
      <alignment horizontal="center" vertical="center"/>
    </xf>
    <xf numFmtId="0" fontId="30" fillId="0" borderId="7" xfId="0" applyFont="1" applyBorder="1" applyAlignment="1">
      <alignment horizontal="centerContinuous" vertical="center"/>
    </xf>
    <xf numFmtId="0" fontId="30" fillId="0" borderId="7" xfId="0" applyFont="1" applyBorder="1" applyAlignment="1">
      <alignment horizontal="centerContinuous" vertical="center"/>
    </xf>
    <xf numFmtId="0" fontId="30" fillId="0" borderId="8" xfId="0" applyFont="1" applyBorder="1" applyAlignment="1">
      <alignment horizontal="centerContinuous" vertical="center"/>
    </xf>
    <xf numFmtId="0" fontId="30" fillId="0" borderId="9" xfId="0" applyFont="1" applyBorder="1" applyAlignment="1">
      <alignment horizontal="centerContinuous" vertical="center"/>
    </xf>
    <xf numFmtId="0" fontId="30" fillId="0" borderId="10" xfId="0" applyFont="1" applyBorder="1" applyAlignment="1">
      <alignment horizontal="centerContinuous" vertical="center"/>
    </xf>
    <xf numFmtId="0" fontId="30" fillId="0" borderId="41" xfId="0" applyFont="1" applyBorder="1" applyAlignment="1">
      <alignment horizontal="centerContinuous" vertical="center"/>
    </xf>
    <xf numFmtId="0" fontId="30" fillId="0" borderId="42" xfId="0" applyFont="1" applyBorder="1" applyAlignment="1">
      <alignment horizontal="centerContinuous"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27" fillId="0" borderId="30" xfId="0" applyFont="1" applyBorder="1" applyAlignment="1">
      <alignment horizontal="center" vertical="center" wrapText="1"/>
    </xf>
    <xf numFmtId="0" fontId="27" fillId="0" borderId="43" xfId="0" applyFont="1" applyBorder="1" applyAlignment="1">
      <alignment horizontal="center" vertical="center" wrapText="1"/>
    </xf>
    <xf numFmtId="0" fontId="17"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7" xfId="0" applyFont="1" applyBorder="1" applyAlignment="1">
      <alignment horizontal="center" vertical="center"/>
    </xf>
    <xf numFmtId="0" fontId="0" fillId="0" borderId="50" xfId="0" applyFont="1" applyBorder="1" applyAlignment="1">
      <alignment horizontal="center" vertical="center"/>
    </xf>
    <xf numFmtId="0" fontId="0" fillId="0" borderId="20" xfId="0" applyBorder="1" applyAlignment="1">
      <alignment horizontal="center" vertical="center"/>
    </xf>
    <xf numFmtId="0" fontId="17" fillId="0" borderId="51" xfId="0" applyFont="1" applyBorder="1" applyAlignment="1">
      <alignment horizontal="center" vertical="center"/>
    </xf>
    <xf numFmtId="0" fontId="0" fillId="0" borderId="46" xfId="0" applyBorder="1" applyAlignment="1">
      <alignment horizontal="center" vertical="center"/>
    </xf>
    <xf numFmtId="178" fontId="0" fillId="0" borderId="20" xfId="0" applyNumberFormat="1" applyFont="1" applyBorder="1" applyAlignment="1">
      <alignment horizontal="center" vertical="center"/>
    </xf>
    <xf numFmtId="0" fontId="30" fillId="0" borderId="52" xfId="0" applyFont="1" applyBorder="1" applyAlignment="1">
      <alignment horizontal="centerContinuous" vertical="center"/>
    </xf>
    <xf numFmtId="0" fontId="30" fillId="0" borderId="53" xfId="0" applyFont="1" applyBorder="1" applyAlignment="1">
      <alignment horizontal="centerContinuous" vertical="center"/>
    </xf>
    <xf numFmtId="0" fontId="21" fillId="0" borderId="11" xfId="0" applyFont="1" applyBorder="1" applyAlignment="1">
      <alignment horizontal="center" vertical="center"/>
    </xf>
    <xf numFmtId="0" fontId="21" fillId="0" borderId="54" xfId="0" applyFont="1" applyBorder="1" applyAlignment="1">
      <alignment horizontal="center" vertical="center"/>
    </xf>
    <xf numFmtId="0" fontId="21" fillId="0" borderId="28" xfId="0" applyFont="1" applyBorder="1" applyAlignment="1">
      <alignment horizontal="center" vertical="center"/>
    </xf>
    <xf numFmtId="0" fontId="0" fillId="0" borderId="55" xfId="0" applyBorder="1" applyAlignment="1">
      <alignment horizontal="center" vertical="center"/>
    </xf>
    <xf numFmtId="179" fontId="30" fillId="0" borderId="2" xfId="0" applyNumberFormat="1" applyFont="1" applyBorder="1" applyAlignment="1">
      <alignment horizontal="center" vertical="center"/>
    </xf>
    <xf numFmtId="178" fontId="8" fillId="0" borderId="4"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4" xfId="0" applyNumberFormat="1" applyFont="1" applyFill="1" applyBorder="1" applyAlignment="1">
      <alignment horizontal="center"/>
    </xf>
    <xf numFmtId="0" fontId="7" fillId="0" borderId="12" xfId="0" applyNumberFormat="1" applyFont="1" applyFill="1" applyBorder="1" applyAlignment="1">
      <alignment horizontal="center"/>
    </xf>
    <xf numFmtId="178" fontId="32" fillId="0" borderId="38" xfId="0" applyNumberFormat="1" applyFont="1" applyFill="1" applyBorder="1" applyAlignment="1">
      <alignment horizontal="center"/>
    </xf>
    <xf numFmtId="49" fontId="33" fillId="0" borderId="38" xfId="0" applyNumberFormat="1" applyFont="1" applyFill="1" applyBorder="1" applyAlignment="1">
      <alignment horizontal="center"/>
    </xf>
    <xf numFmtId="0" fontId="33" fillId="0" borderId="38" xfId="0" applyNumberFormat="1" applyFont="1" applyFill="1" applyBorder="1" applyAlignment="1">
      <alignment horizontal="center"/>
    </xf>
    <xf numFmtId="0" fontId="0" fillId="0" borderId="38" xfId="0" applyFont="1" applyFill="1" applyBorder="1" applyAlignment="1">
      <alignment horizontal="center" vertical="center"/>
    </xf>
    <xf numFmtId="0" fontId="0" fillId="0" borderId="1" xfId="0" applyBorder="1" applyAlignment="1">
      <alignment horizontal="center"/>
    </xf>
    <xf numFmtId="0" fontId="0" fillId="0" borderId="0" xfId="0" applyFill="1" applyAlignment="1">
      <alignment horizontal="center" vertical="center"/>
    </xf>
    <xf numFmtId="176" fontId="0" fillId="0" borderId="27" xfId="0" applyNumberFormat="1" applyFill="1" applyBorder="1" applyAlignment="1">
      <alignment horizontal="center" vertical="center"/>
    </xf>
    <xf numFmtId="176" fontId="0" fillId="0" borderId="25" xfId="0" applyNumberFormat="1" applyFill="1" applyBorder="1" applyAlignment="1">
      <alignment horizontal="center" vertical="center"/>
    </xf>
    <xf numFmtId="176" fontId="0" fillId="0" borderId="26" xfId="0" applyNumberFormat="1" applyFill="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top" wrapText="1"/>
    </xf>
    <xf numFmtId="0" fontId="34" fillId="0" borderId="56" xfId="0" applyFont="1" applyBorder="1" applyAlignment="1">
      <alignment vertical="center"/>
    </xf>
    <xf numFmtId="0" fontId="35" fillId="0" borderId="57" xfId="0" applyFont="1" applyBorder="1" applyAlignment="1">
      <alignment vertical="center"/>
    </xf>
    <xf numFmtId="0" fontId="35" fillId="0" borderId="58" xfId="0" applyFont="1" applyBorder="1" applyAlignment="1">
      <alignment vertical="center"/>
    </xf>
    <xf numFmtId="0" fontId="34" fillId="0" borderId="55" xfId="0" applyFont="1" applyBorder="1" applyAlignment="1">
      <alignment horizontal="left" vertical="center"/>
    </xf>
    <xf numFmtId="0" fontId="34" fillId="0" borderId="59" xfId="0" applyFont="1" applyBorder="1" applyAlignment="1">
      <alignment horizontal="left" vertical="center"/>
    </xf>
    <xf numFmtId="0" fontId="35" fillId="0" borderId="59" xfId="0" applyFont="1" applyBorder="1" applyAlignment="1">
      <alignment vertical="center"/>
    </xf>
    <xf numFmtId="0" fontId="34" fillId="0" borderId="55" xfId="0" applyFont="1" applyBorder="1" applyAlignment="1">
      <alignment vertical="center"/>
    </xf>
    <xf numFmtId="0" fontId="34" fillId="0" borderId="59" xfId="0" applyFont="1" applyBorder="1" applyAlignment="1">
      <alignment vertical="center"/>
    </xf>
    <xf numFmtId="0" fontId="35" fillId="0" borderId="55" xfId="0" applyFont="1" applyBorder="1" applyAlignment="1">
      <alignment vertical="top" wrapText="1"/>
    </xf>
    <xf numFmtId="0" fontId="35" fillId="0" borderId="59" xfId="0" applyFont="1" applyBorder="1" applyAlignment="1">
      <alignment vertical="top" wrapText="1"/>
    </xf>
    <xf numFmtId="0" fontId="35" fillId="0" borderId="55" xfId="0" applyFont="1" applyBorder="1" applyAlignment="1">
      <alignment vertical="center"/>
    </xf>
    <xf numFmtId="0" fontId="35" fillId="0" borderId="55" xfId="0" applyFont="1" applyBorder="1" applyAlignment="1">
      <alignment vertical="center"/>
    </xf>
    <xf numFmtId="0" fontId="35" fillId="0" borderId="0" xfId="0" applyFont="1" applyBorder="1" applyAlignment="1">
      <alignment vertical="center"/>
    </xf>
    <xf numFmtId="0" fontId="35" fillId="0" borderId="59" xfId="0" applyFont="1" applyBorder="1" applyAlignment="1">
      <alignment vertical="center"/>
    </xf>
    <xf numFmtId="0" fontId="36" fillId="0" borderId="55" xfId="0" applyFont="1" applyBorder="1" applyAlignment="1">
      <alignment vertical="center"/>
    </xf>
    <xf numFmtId="0" fontId="37" fillId="0" borderId="55" xfId="0" applyFont="1" applyBorder="1" applyAlignment="1">
      <alignment horizontal="center" vertical="center"/>
    </xf>
    <xf numFmtId="0" fontId="37" fillId="0" borderId="0" xfId="0" applyFont="1" applyBorder="1" applyAlignment="1">
      <alignment horizontal="center" vertical="center"/>
    </xf>
    <xf numFmtId="0" fontId="37" fillId="0" borderId="59" xfId="0" applyFont="1" applyBorder="1" applyAlignment="1">
      <alignment horizontal="center" vertical="center"/>
    </xf>
    <xf numFmtId="0" fontId="35" fillId="0" borderId="60" xfId="0" applyFont="1" applyBorder="1" applyAlignment="1">
      <alignment vertical="center"/>
    </xf>
    <xf numFmtId="0" fontId="35" fillId="0" borderId="61" xfId="0" applyFont="1" applyBorder="1" applyAlignment="1">
      <alignment vertical="center"/>
    </xf>
    <xf numFmtId="0" fontId="35" fillId="0" borderId="62" xfId="0" applyFont="1" applyBorder="1" applyAlignment="1">
      <alignment vertical="center"/>
    </xf>
    <xf numFmtId="0" fontId="39" fillId="0" borderId="0" xfId="0" applyFont="1" applyAlignment="1">
      <alignment vertical="center"/>
    </xf>
    <xf numFmtId="0" fontId="35" fillId="0" borderId="55" xfId="0" applyFont="1" applyBorder="1" applyAlignment="1">
      <alignment horizontal="center" vertical="center"/>
    </xf>
    <xf numFmtId="0" fontId="35" fillId="0" borderId="0" xfId="0" applyFont="1" applyBorder="1" applyAlignment="1">
      <alignment horizontal="center" vertical="center"/>
    </xf>
    <xf numFmtId="0" fontId="35" fillId="0" borderId="59" xfId="0" applyFont="1" applyBorder="1" applyAlignment="1">
      <alignment horizontal="center" vertical="center"/>
    </xf>
    <xf numFmtId="0" fontId="35" fillId="0" borderId="55" xfId="0" applyFont="1" applyBorder="1" applyAlignment="1">
      <alignment vertical="center"/>
    </xf>
    <xf numFmtId="0" fontId="35" fillId="0" borderId="0" xfId="0" applyFont="1" applyBorder="1" applyAlignment="1">
      <alignment vertical="center"/>
    </xf>
    <xf numFmtId="0" fontId="35" fillId="0" borderId="59" xfId="0" applyFont="1" applyBorder="1" applyAlignment="1">
      <alignment vertical="center"/>
    </xf>
    <xf numFmtId="0" fontId="35" fillId="0" borderId="55" xfId="0" applyFont="1" applyBorder="1" applyAlignment="1">
      <alignment horizontal="left" vertical="center"/>
    </xf>
    <xf numFmtId="0" fontId="35" fillId="0" borderId="0" xfId="0" applyFont="1" applyBorder="1" applyAlignment="1">
      <alignment horizontal="left" vertical="center"/>
    </xf>
    <xf numFmtId="0" fontId="35" fillId="0" borderId="59" xfId="0" applyFont="1" applyBorder="1" applyAlignment="1">
      <alignment horizontal="left" vertical="center"/>
    </xf>
    <xf numFmtId="0" fontId="36" fillId="0" borderId="56" xfId="0" applyFont="1" applyBorder="1" applyAlignment="1">
      <alignment vertical="center"/>
    </xf>
    <xf numFmtId="0" fontId="36" fillId="0" borderId="57" xfId="0" applyFont="1" applyBorder="1" applyAlignment="1">
      <alignment vertical="center"/>
    </xf>
    <xf numFmtId="0" fontId="36" fillId="0" borderId="58" xfId="0" applyFont="1" applyBorder="1" applyAlignment="1">
      <alignment vertical="center"/>
    </xf>
    <xf numFmtId="0" fontId="34" fillId="0" borderId="55" xfId="0" applyFont="1" applyBorder="1" applyAlignment="1">
      <alignment horizontal="left" vertical="center"/>
    </xf>
    <xf numFmtId="0" fontId="34" fillId="0" borderId="0" xfId="0" applyFont="1" applyBorder="1" applyAlignment="1">
      <alignment horizontal="left" vertical="center"/>
    </xf>
    <xf numFmtId="0" fontId="34" fillId="0" borderId="59" xfId="0" applyFont="1" applyBorder="1" applyAlignment="1">
      <alignment horizontal="left" vertical="center"/>
    </xf>
    <xf numFmtId="0" fontId="34" fillId="0" borderId="55" xfId="0" applyFont="1" applyBorder="1" applyAlignment="1">
      <alignment vertical="center"/>
    </xf>
    <xf numFmtId="0" fontId="34" fillId="0" borderId="0" xfId="0" applyFont="1" applyBorder="1" applyAlignment="1">
      <alignment vertical="center"/>
    </xf>
    <xf numFmtId="0" fontId="34" fillId="0" borderId="59" xfId="0" applyFont="1" applyBorder="1" applyAlignment="1">
      <alignment vertical="center"/>
    </xf>
    <xf numFmtId="0" fontId="38" fillId="0" borderId="55" xfId="0" applyFont="1" applyBorder="1" applyAlignment="1">
      <alignment vertical="center"/>
    </xf>
    <xf numFmtId="0" fontId="38" fillId="0" borderId="0" xfId="0" applyFont="1" applyBorder="1" applyAlignment="1">
      <alignment vertical="center"/>
    </xf>
    <xf numFmtId="0" fontId="38" fillId="0" borderId="59" xfId="0" applyFont="1" applyBorder="1" applyAlignment="1">
      <alignment vertical="center"/>
    </xf>
    <xf numFmtId="0" fontId="35" fillId="0" borderId="55" xfId="0" applyFont="1" applyBorder="1" applyAlignment="1">
      <alignment vertical="top" wrapText="1"/>
    </xf>
    <xf numFmtId="0" fontId="35" fillId="0" borderId="0" xfId="0" applyFont="1" applyBorder="1" applyAlignment="1">
      <alignment vertical="top" wrapText="1"/>
    </xf>
    <xf numFmtId="0" fontId="35" fillId="0" borderId="59" xfId="0" applyFont="1" applyBorder="1" applyAlignment="1">
      <alignment vertical="top" wrapText="1"/>
    </xf>
    <xf numFmtId="0" fontId="36" fillId="0" borderId="55" xfId="0" applyFont="1" applyBorder="1" applyAlignment="1">
      <alignment vertical="center"/>
    </xf>
    <xf numFmtId="0" fontId="36" fillId="0" borderId="0" xfId="0" applyFont="1" applyBorder="1" applyAlignment="1">
      <alignment vertical="center"/>
    </xf>
    <xf numFmtId="0" fontId="36" fillId="0" borderId="59" xfId="0" applyFont="1" applyBorder="1" applyAlignment="1">
      <alignment vertical="center"/>
    </xf>
    <xf numFmtId="0" fontId="37" fillId="0" borderId="55" xfId="0" applyFont="1" applyBorder="1" applyAlignment="1">
      <alignment horizontal="center" vertical="center"/>
    </xf>
    <xf numFmtId="0" fontId="37" fillId="0" borderId="0" xfId="0" applyFont="1" applyBorder="1" applyAlignment="1">
      <alignment horizontal="center" vertical="center"/>
    </xf>
    <xf numFmtId="0" fontId="37" fillId="0" borderId="59" xfId="0" applyFont="1" applyBorder="1" applyAlignment="1">
      <alignment horizontal="center" vertical="center"/>
    </xf>
    <xf numFmtId="0" fontId="18" fillId="0" borderId="63" xfId="0" applyFont="1" applyBorder="1" applyAlignment="1">
      <alignment horizontal="center" vertical="center"/>
    </xf>
    <xf numFmtId="0" fontId="25" fillId="0" borderId="0" xfId="0" applyFont="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0" fillId="0" borderId="11" xfId="0" applyFont="1" applyBorder="1" applyAlignment="1">
      <alignment horizontal="center" vertical="center"/>
    </xf>
    <xf numFmtId="180" fontId="24" fillId="0" borderId="13" xfId="0" applyNumberFormat="1" applyFont="1" applyBorder="1" applyAlignment="1">
      <alignment horizontal="center" vertical="center"/>
    </xf>
    <xf numFmtId="180" fontId="24" fillId="0" borderId="3" xfId="0" applyNumberFormat="1" applyFont="1" applyBorder="1" applyAlignment="1">
      <alignment horizontal="center" vertical="center"/>
    </xf>
    <xf numFmtId="180" fontId="24" fillId="0" borderId="14" xfId="0" applyNumberFormat="1" applyFont="1" applyBorder="1" applyAlignment="1">
      <alignment horizontal="center" vertical="center"/>
    </xf>
    <xf numFmtId="180" fontId="24" fillId="0" borderId="15" xfId="0" applyNumberFormat="1" applyFont="1" applyBorder="1" applyAlignment="1">
      <alignment horizontal="center" vertical="center"/>
    </xf>
    <xf numFmtId="180" fontId="24" fillId="0" borderId="16" xfId="0" applyNumberFormat="1" applyFont="1" applyBorder="1" applyAlignment="1">
      <alignment horizontal="center" vertical="center"/>
    </xf>
    <xf numFmtId="180" fontId="24" fillId="0" borderId="9" xfId="0" applyNumberFormat="1" applyFont="1" applyBorder="1" applyAlignment="1">
      <alignment horizontal="center" vertical="center"/>
    </xf>
    <xf numFmtId="0" fontId="22" fillId="0" borderId="22" xfId="0" applyFont="1" applyBorder="1" applyAlignment="1">
      <alignment horizontal="center" vertical="center"/>
    </xf>
    <xf numFmtId="0" fontId="22" fillId="0" borderId="64"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0"/>
  <sheetViews>
    <sheetView tabSelected="1" workbookViewId="0">
      <selection activeCell="B14" sqref="B14:S14"/>
    </sheetView>
  </sheetViews>
  <sheetFormatPr defaultColWidth="9" defaultRowHeight="16.2" x14ac:dyDescent="0.2"/>
  <cols>
    <col min="1" max="1" width="1.44140625" style="126" customWidth="1"/>
    <col min="2" max="2" width="9" style="126" customWidth="1"/>
    <col min="3" max="16384" width="9" style="126"/>
  </cols>
  <sheetData>
    <row r="1" spans="2:21" ht="6.75" customHeight="1" thickBot="1" x14ac:dyDescent="0.25"/>
    <row r="2" spans="2:21" x14ac:dyDescent="0.2">
      <c r="B2" s="132" t="s">
        <v>84</v>
      </c>
      <c r="C2" s="133"/>
      <c r="D2" s="133"/>
      <c r="E2" s="133"/>
      <c r="F2" s="133"/>
      <c r="G2" s="133"/>
      <c r="H2" s="133"/>
      <c r="I2" s="133"/>
      <c r="J2" s="133"/>
      <c r="K2" s="133"/>
      <c r="L2" s="133"/>
      <c r="M2" s="133"/>
      <c r="N2" s="133"/>
      <c r="O2" s="133"/>
      <c r="P2" s="133"/>
      <c r="Q2" s="133"/>
      <c r="R2" s="133"/>
      <c r="S2" s="134"/>
    </row>
    <row r="3" spans="2:21" x14ac:dyDescent="0.2">
      <c r="B3" s="166" t="s">
        <v>95</v>
      </c>
      <c r="C3" s="167"/>
      <c r="D3" s="167"/>
      <c r="E3" s="167"/>
      <c r="F3" s="167"/>
      <c r="G3" s="167"/>
      <c r="H3" s="167"/>
      <c r="I3" s="167"/>
      <c r="J3" s="167"/>
      <c r="K3" s="167"/>
      <c r="L3" s="167"/>
      <c r="M3" s="167"/>
      <c r="N3" s="167"/>
      <c r="O3" s="167"/>
      <c r="P3" s="167"/>
      <c r="Q3" s="167"/>
      <c r="R3" s="167"/>
      <c r="S3" s="168"/>
    </row>
    <row r="4" spans="2:21" x14ac:dyDescent="0.2">
      <c r="B4" s="135"/>
      <c r="C4" s="128"/>
      <c r="D4" s="128"/>
      <c r="E4" s="128"/>
      <c r="F4" s="128"/>
      <c r="G4" s="128"/>
      <c r="H4" s="128"/>
      <c r="I4" s="128"/>
      <c r="J4" s="128"/>
      <c r="K4" s="128"/>
      <c r="L4" s="128"/>
      <c r="M4" s="128"/>
      <c r="N4" s="128"/>
      <c r="O4" s="128"/>
      <c r="P4" s="128"/>
      <c r="Q4" s="128"/>
      <c r="R4" s="128"/>
      <c r="S4" s="136"/>
    </row>
    <row r="5" spans="2:21" x14ac:dyDescent="0.2">
      <c r="B5" s="135"/>
      <c r="C5" s="116" t="s">
        <v>67</v>
      </c>
      <c r="D5" s="117" t="s">
        <v>68</v>
      </c>
      <c r="E5" s="117" t="s">
        <v>69</v>
      </c>
      <c r="F5" s="117" t="s">
        <v>70</v>
      </c>
      <c r="G5" s="117" t="s">
        <v>71</v>
      </c>
      <c r="H5" s="118" t="s">
        <v>72</v>
      </c>
      <c r="J5" s="153" t="s">
        <v>90</v>
      </c>
      <c r="K5" s="128"/>
      <c r="L5" s="128"/>
      <c r="M5" s="128"/>
      <c r="N5" s="128"/>
      <c r="O5" s="128"/>
      <c r="P5" s="128"/>
      <c r="Q5" s="128"/>
      <c r="R5" s="128"/>
      <c r="S5" s="136"/>
    </row>
    <row r="6" spans="2:21" x14ac:dyDescent="0.2">
      <c r="B6" s="135"/>
      <c r="C6" s="78">
        <v>1234</v>
      </c>
      <c r="D6" s="78" t="s">
        <v>85</v>
      </c>
      <c r="E6" s="78" t="s">
        <v>86</v>
      </c>
      <c r="F6" s="78" t="s">
        <v>87</v>
      </c>
      <c r="G6" s="78" t="s">
        <v>88</v>
      </c>
      <c r="H6" s="78" t="s">
        <v>89</v>
      </c>
      <c r="J6" s="153" t="s">
        <v>91</v>
      </c>
      <c r="K6" s="128"/>
      <c r="L6" s="128"/>
      <c r="M6" s="128"/>
      <c r="N6" s="128"/>
      <c r="O6" s="128"/>
      <c r="P6" s="128"/>
      <c r="Q6" s="128"/>
      <c r="R6" s="128"/>
      <c r="S6" s="136"/>
    </row>
    <row r="7" spans="2:21" x14ac:dyDescent="0.2">
      <c r="B7" s="135"/>
      <c r="C7" s="128"/>
      <c r="D7" s="128"/>
      <c r="E7" s="128"/>
      <c r="F7" s="128"/>
      <c r="G7" s="128"/>
      <c r="H7" s="128"/>
      <c r="I7" s="128"/>
      <c r="J7" s="153" t="s">
        <v>92</v>
      </c>
      <c r="K7" s="128"/>
      <c r="L7" s="128"/>
      <c r="M7" s="128"/>
      <c r="N7" s="128"/>
      <c r="O7" s="128"/>
      <c r="P7" s="128"/>
      <c r="Q7" s="128"/>
      <c r="R7" s="128"/>
      <c r="S7" s="136"/>
    </row>
    <row r="8" spans="2:21" x14ac:dyDescent="0.2">
      <c r="B8" s="138"/>
      <c r="C8" s="144"/>
      <c r="D8" s="144"/>
      <c r="E8" s="144"/>
      <c r="F8" s="144"/>
      <c r="G8" s="144"/>
      <c r="H8" s="144"/>
      <c r="I8" s="144"/>
      <c r="J8" s="144"/>
      <c r="K8" s="144"/>
      <c r="L8" s="144"/>
      <c r="M8" s="144"/>
      <c r="N8" s="144"/>
      <c r="O8" s="144"/>
      <c r="P8" s="144"/>
      <c r="Q8" s="144"/>
      <c r="R8" s="144"/>
      <c r="S8" s="145"/>
    </row>
    <row r="9" spans="2:21" x14ac:dyDescent="0.2">
      <c r="B9" s="169" t="s">
        <v>96</v>
      </c>
      <c r="C9" s="170"/>
      <c r="D9" s="170"/>
      <c r="E9" s="170"/>
      <c r="F9" s="170"/>
      <c r="G9" s="170"/>
      <c r="H9" s="170"/>
      <c r="I9" s="170"/>
      <c r="J9" s="170"/>
      <c r="K9" s="170"/>
      <c r="L9" s="170"/>
      <c r="M9" s="170"/>
      <c r="N9" s="170"/>
      <c r="O9" s="170"/>
      <c r="P9" s="170"/>
      <c r="Q9" s="170"/>
      <c r="R9" s="170"/>
      <c r="S9" s="171"/>
    </row>
    <row r="10" spans="2:21" x14ac:dyDescent="0.2">
      <c r="B10" s="172" t="s">
        <v>94</v>
      </c>
      <c r="C10" s="173"/>
      <c r="D10" s="173"/>
      <c r="E10" s="173"/>
      <c r="F10" s="173"/>
      <c r="G10" s="173"/>
      <c r="H10" s="173"/>
      <c r="I10" s="173"/>
      <c r="J10" s="173"/>
      <c r="K10" s="173"/>
      <c r="L10" s="173"/>
      <c r="M10" s="173"/>
      <c r="N10" s="173"/>
      <c r="O10" s="173"/>
      <c r="P10" s="173"/>
      <c r="Q10" s="173"/>
      <c r="R10" s="173"/>
      <c r="S10" s="174"/>
    </row>
    <row r="11" spans="2:21" x14ac:dyDescent="0.2">
      <c r="B11" s="169" t="s">
        <v>82</v>
      </c>
      <c r="C11" s="170"/>
      <c r="D11" s="170"/>
      <c r="E11" s="170"/>
      <c r="F11" s="170"/>
      <c r="G11" s="170"/>
      <c r="H11" s="170"/>
      <c r="I11" s="170"/>
      <c r="J11" s="170"/>
      <c r="K11" s="170"/>
      <c r="L11" s="170"/>
      <c r="M11" s="170"/>
      <c r="N11" s="170"/>
      <c r="O11" s="170"/>
      <c r="P11" s="170"/>
      <c r="Q11" s="170"/>
      <c r="R11" s="170"/>
      <c r="S11" s="171"/>
      <c r="T11" s="125"/>
      <c r="U11" s="125"/>
    </row>
    <row r="12" spans="2:21" x14ac:dyDescent="0.2">
      <c r="B12" s="169" t="s">
        <v>81</v>
      </c>
      <c r="C12" s="170"/>
      <c r="D12" s="170"/>
      <c r="E12" s="170"/>
      <c r="F12" s="170"/>
      <c r="G12" s="170"/>
      <c r="H12" s="170"/>
      <c r="I12" s="170"/>
      <c r="J12" s="170"/>
      <c r="K12" s="170"/>
      <c r="L12" s="170"/>
      <c r="M12" s="170"/>
      <c r="N12" s="170"/>
      <c r="O12" s="170"/>
      <c r="P12" s="170"/>
      <c r="Q12" s="170"/>
      <c r="R12" s="170"/>
      <c r="S12" s="171"/>
    </row>
    <row r="13" spans="2:21" x14ac:dyDescent="0.2">
      <c r="B13" s="138"/>
      <c r="C13" s="130"/>
      <c r="D13" s="130"/>
      <c r="E13" s="130"/>
      <c r="F13" s="130"/>
      <c r="G13" s="130"/>
      <c r="H13" s="130"/>
      <c r="I13" s="130"/>
      <c r="J13" s="130"/>
      <c r="K13" s="130"/>
      <c r="L13" s="130"/>
      <c r="M13" s="130"/>
      <c r="N13" s="130"/>
      <c r="O13" s="130"/>
      <c r="P13" s="130"/>
      <c r="Q13" s="130"/>
      <c r="R13" s="130"/>
      <c r="S13" s="139"/>
    </row>
    <row r="14" spans="2:21" x14ac:dyDescent="0.2">
      <c r="B14" s="160" t="s">
        <v>108</v>
      </c>
      <c r="C14" s="161"/>
      <c r="D14" s="161"/>
      <c r="E14" s="161"/>
      <c r="F14" s="161"/>
      <c r="G14" s="161"/>
      <c r="H14" s="161"/>
      <c r="I14" s="161"/>
      <c r="J14" s="161"/>
      <c r="K14" s="161"/>
      <c r="L14" s="161"/>
      <c r="M14" s="161"/>
      <c r="N14" s="161"/>
      <c r="O14" s="161"/>
      <c r="P14" s="161"/>
      <c r="Q14" s="161"/>
      <c r="R14" s="161"/>
      <c r="S14" s="162"/>
    </row>
    <row r="15" spans="2:21" x14ac:dyDescent="0.2">
      <c r="B15" s="157" t="s">
        <v>107</v>
      </c>
      <c r="C15" s="158"/>
      <c r="D15" s="158"/>
      <c r="E15" s="158"/>
      <c r="F15" s="158"/>
      <c r="G15" s="158"/>
      <c r="H15" s="158"/>
      <c r="I15" s="158"/>
      <c r="J15" s="158"/>
      <c r="K15" s="158"/>
      <c r="L15" s="158"/>
      <c r="M15" s="158"/>
      <c r="N15" s="158"/>
      <c r="O15" s="158"/>
      <c r="P15" s="158"/>
      <c r="Q15" s="158"/>
      <c r="R15" s="158"/>
      <c r="S15" s="159"/>
    </row>
    <row r="16" spans="2:21" x14ac:dyDescent="0.2">
      <c r="B16" s="143"/>
      <c r="C16" s="144"/>
      <c r="D16" s="144"/>
      <c r="E16" s="144"/>
      <c r="F16" s="144"/>
      <c r="G16" s="144"/>
      <c r="H16" s="144"/>
      <c r="I16" s="144"/>
      <c r="J16" s="144"/>
      <c r="K16" s="144"/>
      <c r="L16" s="144"/>
      <c r="M16" s="144"/>
      <c r="N16" s="144"/>
      <c r="O16" s="144"/>
      <c r="P16" s="144"/>
      <c r="Q16" s="144"/>
      <c r="R16" s="144"/>
      <c r="S16" s="145"/>
    </row>
    <row r="17" spans="2:19" ht="17.25" customHeight="1" x14ac:dyDescent="0.2">
      <c r="B17" s="175" t="s">
        <v>111</v>
      </c>
      <c r="C17" s="176"/>
      <c r="D17" s="176"/>
      <c r="E17" s="176"/>
      <c r="F17" s="176"/>
      <c r="G17" s="176"/>
      <c r="H17" s="176"/>
      <c r="I17" s="176"/>
      <c r="J17" s="176"/>
      <c r="K17" s="176"/>
      <c r="L17" s="176"/>
      <c r="M17" s="176"/>
      <c r="N17" s="176"/>
      <c r="O17" s="176"/>
      <c r="P17" s="176"/>
      <c r="Q17" s="176"/>
      <c r="R17" s="176"/>
      <c r="S17" s="177"/>
    </row>
    <row r="18" spans="2:19" x14ac:dyDescent="0.2">
      <c r="B18" s="140"/>
      <c r="C18" s="131"/>
      <c r="D18" s="131"/>
      <c r="E18" s="131"/>
      <c r="F18" s="131"/>
      <c r="G18" s="131"/>
      <c r="H18" s="131"/>
      <c r="I18" s="131"/>
      <c r="J18" s="131"/>
      <c r="K18" s="131"/>
      <c r="L18" s="131"/>
      <c r="M18" s="131"/>
      <c r="N18" s="131"/>
      <c r="O18" s="131"/>
      <c r="P18" s="131"/>
      <c r="Q18" s="131"/>
      <c r="R18" s="131"/>
      <c r="S18" s="141"/>
    </row>
    <row r="19" spans="2:19" x14ac:dyDescent="0.2">
      <c r="B19" s="157" t="s">
        <v>109</v>
      </c>
      <c r="C19" s="158"/>
      <c r="D19" s="158"/>
      <c r="E19" s="158"/>
      <c r="F19" s="158"/>
      <c r="G19" s="158"/>
      <c r="H19" s="158"/>
      <c r="I19" s="158"/>
      <c r="J19" s="158"/>
      <c r="K19" s="158"/>
      <c r="L19" s="158"/>
      <c r="M19" s="158"/>
      <c r="N19" s="158"/>
      <c r="O19" s="158"/>
      <c r="P19" s="158"/>
      <c r="Q19" s="158"/>
      <c r="R19" s="158"/>
      <c r="S19" s="159"/>
    </row>
    <row r="20" spans="2:19" x14ac:dyDescent="0.2">
      <c r="B20" s="157" t="s">
        <v>110</v>
      </c>
      <c r="C20" s="158"/>
      <c r="D20" s="158"/>
      <c r="E20" s="158"/>
      <c r="F20" s="158"/>
      <c r="G20" s="158"/>
      <c r="H20" s="158"/>
      <c r="I20" s="158"/>
      <c r="J20" s="158"/>
      <c r="K20" s="158"/>
      <c r="L20" s="158"/>
      <c r="M20" s="158"/>
      <c r="N20" s="158"/>
      <c r="O20" s="158"/>
      <c r="P20" s="158"/>
      <c r="Q20" s="158"/>
      <c r="R20" s="158"/>
      <c r="S20" s="159"/>
    </row>
    <row r="21" spans="2:19" x14ac:dyDescent="0.2">
      <c r="B21" s="143"/>
      <c r="C21" s="144"/>
      <c r="D21" s="144"/>
      <c r="E21" s="144"/>
      <c r="F21" s="144"/>
      <c r="G21" s="144"/>
      <c r="H21" s="144"/>
      <c r="I21" s="144"/>
      <c r="J21" s="144"/>
      <c r="K21" s="144"/>
      <c r="L21" s="144"/>
      <c r="M21" s="144"/>
      <c r="N21" s="144"/>
      <c r="O21" s="144"/>
      <c r="P21" s="144"/>
      <c r="Q21" s="144"/>
      <c r="R21" s="144"/>
      <c r="S21" s="145"/>
    </row>
    <row r="22" spans="2:19" x14ac:dyDescent="0.2">
      <c r="B22" s="154" t="s">
        <v>97</v>
      </c>
      <c r="C22" s="155"/>
      <c r="D22" s="155"/>
      <c r="E22" s="155"/>
      <c r="F22" s="155"/>
      <c r="G22" s="155"/>
      <c r="H22" s="155"/>
      <c r="I22" s="155"/>
      <c r="J22" s="155"/>
      <c r="K22" s="155"/>
      <c r="L22" s="155"/>
      <c r="M22" s="155"/>
      <c r="N22" s="155"/>
      <c r="O22" s="155"/>
      <c r="P22" s="155"/>
      <c r="Q22" s="155"/>
      <c r="R22" s="155"/>
      <c r="S22" s="156"/>
    </row>
    <row r="23" spans="2:19" ht="16.8" thickBot="1" x14ac:dyDescent="0.25">
      <c r="B23" s="150"/>
      <c r="C23" s="151"/>
      <c r="D23" s="151"/>
      <c r="E23" s="151"/>
      <c r="F23" s="151"/>
      <c r="G23" s="151"/>
      <c r="H23" s="151"/>
      <c r="I23" s="151"/>
      <c r="J23" s="151"/>
      <c r="K23" s="151"/>
      <c r="L23" s="151"/>
      <c r="M23" s="151"/>
      <c r="N23" s="151"/>
      <c r="O23" s="151"/>
      <c r="P23" s="151"/>
      <c r="Q23" s="151"/>
      <c r="R23" s="151"/>
      <c r="S23" s="152"/>
    </row>
    <row r="24" spans="2:19" ht="16.8" thickBot="1" x14ac:dyDescent="0.25">
      <c r="B24" s="127"/>
      <c r="C24" s="127"/>
      <c r="D24" s="127"/>
      <c r="E24" s="127"/>
      <c r="F24" s="127"/>
      <c r="G24" s="127"/>
      <c r="H24" s="127"/>
      <c r="I24" s="127"/>
      <c r="J24" s="127"/>
      <c r="K24" s="127"/>
      <c r="L24" s="127"/>
      <c r="M24" s="127"/>
      <c r="N24" s="127"/>
      <c r="O24" s="127"/>
      <c r="P24" s="127"/>
      <c r="Q24" s="127"/>
      <c r="R24" s="127"/>
      <c r="S24" s="127"/>
    </row>
    <row r="25" spans="2:19" x14ac:dyDescent="0.2">
      <c r="B25" s="163" t="s">
        <v>80</v>
      </c>
      <c r="C25" s="164"/>
      <c r="D25" s="164"/>
      <c r="E25" s="164"/>
      <c r="F25" s="164"/>
      <c r="G25" s="164"/>
      <c r="H25" s="164"/>
      <c r="I25" s="164"/>
      <c r="J25" s="164"/>
      <c r="K25" s="164"/>
      <c r="L25" s="164"/>
      <c r="M25" s="164"/>
      <c r="N25" s="164"/>
      <c r="O25" s="164"/>
      <c r="P25" s="164"/>
      <c r="Q25" s="164"/>
      <c r="R25" s="164"/>
      <c r="S25" s="165"/>
    </row>
    <row r="26" spans="2:19" x14ac:dyDescent="0.2">
      <c r="B26" s="157" t="s">
        <v>99</v>
      </c>
      <c r="C26" s="158"/>
      <c r="D26" s="158"/>
      <c r="E26" s="158"/>
      <c r="F26" s="158"/>
      <c r="G26" s="158"/>
      <c r="H26" s="158"/>
      <c r="I26" s="158"/>
      <c r="J26" s="158"/>
      <c r="K26" s="158"/>
      <c r="L26" s="158"/>
      <c r="M26" s="158"/>
      <c r="N26" s="158"/>
      <c r="O26" s="158"/>
      <c r="P26" s="158"/>
      <c r="Q26" s="158"/>
      <c r="R26" s="158"/>
      <c r="S26" s="159"/>
    </row>
    <row r="27" spans="2:19" x14ac:dyDescent="0.2">
      <c r="B27" s="157" t="s">
        <v>100</v>
      </c>
      <c r="C27" s="158"/>
      <c r="D27" s="158"/>
      <c r="E27" s="158"/>
      <c r="F27" s="158"/>
      <c r="G27" s="158"/>
      <c r="H27" s="158"/>
      <c r="I27" s="158"/>
      <c r="J27" s="158"/>
      <c r="K27" s="158"/>
      <c r="L27" s="158"/>
      <c r="M27" s="158"/>
      <c r="N27" s="158"/>
      <c r="O27" s="158"/>
      <c r="P27" s="158"/>
      <c r="Q27" s="158"/>
      <c r="R27" s="158"/>
      <c r="S27" s="159"/>
    </row>
    <row r="28" spans="2:19" x14ac:dyDescent="0.2">
      <c r="B28" s="157" t="s">
        <v>101</v>
      </c>
      <c r="C28" s="158"/>
      <c r="D28" s="158"/>
      <c r="E28" s="158"/>
      <c r="F28" s="158"/>
      <c r="G28" s="158"/>
      <c r="H28" s="158"/>
      <c r="I28" s="158"/>
      <c r="J28" s="158"/>
      <c r="K28" s="158"/>
      <c r="L28" s="158"/>
      <c r="M28" s="158"/>
      <c r="N28" s="158"/>
      <c r="O28" s="158"/>
      <c r="P28" s="158"/>
      <c r="Q28" s="158"/>
      <c r="R28" s="158"/>
      <c r="S28" s="159"/>
    </row>
    <row r="29" spans="2:19" x14ac:dyDescent="0.2">
      <c r="B29" s="142"/>
      <c r="C29" s="129"/>
      <c r="D29" s="129"/>
      <c r="E29" s="129"/>
      <c r="F29" s="129"/>
      <c r="G29" s="129"/>
      <c r="H29" s="129"/>
      <c r="I29" s="129"/>
      <c r="J29" s="129"/>
      <c r="K29" s="129"/>
      <c r="L29" s="129"/>
      <c r="M29" s="129"/>
      <c r="N29" s="129"/>
      <c r="O29" s="129"/>
      <c r="P29" s="129"/>
      <c r="Q29" s="129"/>
      <c r="R29" s="129"/>
      <c r="S29" s="137"/>
    </row>
    <row r="30" spans="2:19" x14ac:dyDescent="0.2">
      <c r="B30" s="157" t="s">
        <v>102</v>
      </c>
      <c r="C30" s="158"/>
      <c r="D30" s="158"/>
      <c r="E30" s="158"/>
      <c r="F30" s="158"/>
      <c r="G30" s="158"/>
      <c r="H30" s="158"/>
      <c r="I30" s="158"/>
      <c r="J30" s="158"/>
      <c r="K30" s="158"/>
      <c r="L30" s="158"/>
      <c r="M30" s="158"/>
      <c r="N30" s="158"/>
      <c r="O30" s="158"/>
      <c r="P30" s="158"/>
      <c r="Q30" s="158"/>
      <c r="R30" s="158"/>
      <c r="S30" s="159"/>
    </row>
    <row r="31" spans="2:19" x14ac:dyDescent="0.2">
      <c r="B31" s="178" t="s">
        <v>103</v>
      </c>
      <c r="C31" s="179"/>
      <c r="D31" s="179"/>
      <c r="E31" s="179"/>
      <c r="F31" s="179"/>
      <c r="G31" s="179"/>
      <c r="H31" s="179"/>
      <c r="I31" s="179"/>
      <c r="J31" s="179"/>
      <c r="K31" s="179"/>
      <c r="L31" s="179"/>
      <c r="M31" s="179"/>
      <c r="N31" s="179"/>
      <c r="O31" s="179"/>
      <c r="P31" s="179"/>
      <c r="Q31" s="179"/>
      <c r="R31" s="179"/>
      <c r="S31" s="180"/>
    </row>
    <row r="32" spans="2:19" x14ac:dyDescent="0.2">
      <c r="B32" s="146"/>
      <c r="C32" s="129"/>
      <c r="D32" s="129"/>
      <c r="E32" s="129"/>
      <c r="F32" s="129"/>
      <c r="G32" s="129"/>
      <c r="H32" s="129"/>
      <c r="I32" s="129"/>
      <c r="J32" s="129"/>
      <c r="K32" s="129"/>
      <c r="L32" s="129"/>
      <c r="M32" s="129"/>
      <c r="N32" s="129"/>
      <c r="O32" s="129"/>
      <c r="P32" s="129"/>
      <c r="Q32" s="129"/>
      <c r="R32" s="129"/>
      <c r="S32" s="137"/>
    </row>
    <row r="33" spans="2:19" x14ac:dyDescent="0.2">
      <c r="B33" s="157" t="s">
        <v>98</v>
      </c>
      <c r="C33" s="158"/>
      <c r="D33" s="158"/>
      <c r="E33" s="158"/>
      <c r="F33" s="158"/>
      <c r="G33" s="158"/>
      <c r="H33" s="158"/>
      <c r="I33" s="158"/>
      <c r="J33" s="158"/>
      <c r="K33" s="158"/>
      <c r="L33" s="158"/>
      <c r="M33" s="158"/>
      <c r="N33" s="158"/>
      <c r="O33" s="158"/>
      <c r="P33" s="158"/>
      <c r="Q33" s="158"/>
      <c r="R33" s="158"/>
      <c r="S33" s="159"/>
    </row>
    <row r="34" spans="2:19" x14ac:dyDescent="0.2">
      <c r="B34" s="143"/>
      <c r="C34" s="144"/>
      <c r="D34" s="144"/>
      <c r="E34" s="144"/>
      <c r="F34" s="144"/>
      <c r="G34" s="144"/>
      <c r="H34" s="144"/>
      <c r="I34" s="144"/>
      <c r="J34" s="144"/>
      <c r="K34" s="144"/>
      <c r="L34" s="144"/>
      <c r="M34" s="144"/>
      <c r="N34" s="144"/>
      <c r="O34" s="144"/>
      <c r="P34" s="144"/>
      <c r="Q34" s="144"/>
      <c r="R34" s="144"/>
      <c r="S34" s="145"/>
    </row>
    <row r="35" spans="2:19" ht="23.4" x14ac:dyDescent="0.2">
      <c r="B35" s="181" t="s">
        <v>83</v>
      </c>
      <c r="C35" s="182"/>
      <c r="D35" s="182"/>
      <c r="E35" s="182"/>
      <c r="F35" s="182"/>
      <c r="G35" s="182"/>
      <c r="H35" s="182"/>
      <c r="I35" s="182"/>
      <c r="J35" s="182"/>
      <c r="K35" s="182"/>
      <c r="L35" s="182"/>
      <c r="M35" s="182"/>
      <c r="N35" s="182"/>
      <c r="O35" s="182"/>
      <c r="P35" s="182"/>
      <c r="Q35" s="182"/>
      <c r="R35" s="182"/>
      <c r="S35" s="183"/>
    </row>
    <row r="36" spans="2:19" ht="17.25" customHeight="1" x14ac:dyDescent="0.2">
      <c r="B36" s="147"/>
      <c r="C36" s="148"/>
      <c r="D36" s="148"/>
      <c r="E36" s="148"/>
      <c r="F36" s="148"/>
      <c r="G36" s="148"/>
      <c r="H36" s="148"/>
      <c r="I36" s="148"/>
      <c r="J36" s="148"/>
      <c r="K36" s="148"/>
      <c r="L36" s="148"/>
      <c r="M36" s="148"/>
      <c r="N36" s="148"/>
      <c r="O36" s="148"/>
      <c r="P36" s="148"/>
      <c r="Q36" s="148"/>
      <c r="R36" s="148"/>
      <c r="S36" s="149"/>
    </row>
    <row r="37" spans="2:19" x14ac:dyDescent="0.2">
      <c r="B37" s="178" t="s">
        <v>106</v>
      </c>
      <c r="C37" s="179"/>
      <c r="D37" s="179"/>
      <c r="E37" s="179"/>
      <c r="F37" s="179"/>
      <c r="G37" s="179"/>
      <c r="H37" s="179"/>
      <c r="I37" s="179"/>
      <c r="J37" s="179"/>
      <c r="K37" s="179"/>
      <c r="L37" s="179"/>
      <c r="M37" s="179"/>
      <c r="N37" s="179"/>
      <c r="O37" s="179"/>
      <c r="P37" s="179"/>
      <c r="Q37" s="179"/>
      <c r="R37" s="179"/>
      <c r="S37" s="180"/>
    </row>
    <row r="38" spans="2:19" x14ac:dyDescent="0.2">
      <c r="B38" s="178" t="s">
        <v>104</v>
      </c>
      <c r="C38" s="179"/>
      <c r="D38" s="179"/>
      <c r="E38" s="179"/>
      <c r="F38" s="179"/>
      <c r="G38" s="179"/>
      <c r="H38" s="179"/>
      <c r="I38" s="179"/>
      <c r="J38" s="179"/>
      <c r="K38" s="179"/>
      <c r="L38" s="179"/>
      <c r="M38" s="179"/>
      <c r="N38" s="179"/>
      <c r="O38" s="179"/>
      <c r="P38" s="179"/>
      <c r="Q38" s="179"/>
      <c r="R38" s="179"/>
      <c r="S38" s="180"/>
    </row>
    <row r="39" spans="2:19" x14ac:dyDescent="0.2">
      <c r="B39" s="178" t="s">
        <v>105</v>
      </c>
      <c r="C39" s="179"/>
      <c r="D39" s="179"/>
      <c r="E39" s="179"/>
      <c r="F39" s="179"/>
      <c r="G39" s="179"/>
      <c r="H39" s="179"/>
      <c r="I39" s="179"/>
      <c r="J39" s="179"/>
      <c r="K39" s="179"/>
      <c r="L39" s="179"/>
      <c r="M39" s="179"/>
      <c r="N39" s="179"/>
      <c r="O39" s="179"/>
      <c r="P39" s="179"/>
      <c r="Q39" s="179"/>
      <c r="R39" s="179"/>
      <c r="S39" s="180"/>
    </row>
    <row r="40" spans="2:19" ht="16.8" thickBot="1" x14ac:dyDescent="0.25">
      <c r="B40" s="150"/>
      <c r="C40" s="151"/>
      <c r="D40" s="151"/>
      <c r="E40" s="151"/>
      <c r="F40" s="151"/>
      <c r="G40" s="151"/>
      <c r="H40" s="151"/>
      <c r="I40" s="151"/>
      <c r="J40" s="151"/>
      <c r="K40" s="151"/>
      <c r="L40" s="151"/>
      <c r="M40" s="151"/>
      <c r="N40" s="151"/>
      <c r="O40" s="151"/>
      <c r="P40" s="151"/>
      <c r="Q40" s="151"/>
      <c r="R40" s="151"/>
      <c r="S40" s="152"/>
    </row>
  </sheetData>
  <sheetProtection password="CEFB" sheet="1" objects="1" scenarios="1"/>
  <mergeCells count="22">
    <mergeCell ref="B30:S30"/>
    <mergeCell ref="B28:S28"/>
    <mergeCell ref="B27:S27"/>
    <mergeCell ref="B37:S37"/>
    <mergeCell ref="B38:S38"/>
    <mergeCell ref="B39:S39"/>
    <mergeCell ref="B35:S35"/>
    <mergeCell ref="B33:S33"/>
    <mergeCell ref="B31:S31"/>
    <mergeCell ref="B3:S3"/>
    <mergeCell ref="B9:S9"/>
    <mergeCell ref="B10:S10"/>
    <mergeCell ref="B12:S12"/>
    <mergeCell ref="B11:S11"/>
    <mergeCell ref="B17:S17"/>
    <mergeCell ref="B22:S22"/>
    <mergeCell ref="B19:S19"/>
    <mergeCell ref="B20:S20"/>
    <mergeCell ref="B14:S14"/>
    <mergeCell ref="B15:S15"/>
    <mergeCell ref="B26:S26"/>
    <mergeCell ref="B25:S25"/>
  </mergeCells>
  <phoneticPr fontId="1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2"/>
  <sheetViews>
    <sheetView zoomScaleNormal="100" workbookViewId="0">
      <selection activeCell="A3" sqref="A3"/>
    </sheetView>
  </sheetViews>
  <sheetFormatPr defaultColWidth="11.77734375" defaultRowHeight="17.25" customHeight="1" x14ac:dyDescent="0.2"/>
  <cols>
    <col min="1" max="1" width="11.77734375" style="67"/>
    <col min="2" max="6" width="11.77734375" style="1"/>
  </cols>
  <sheetData>
    <row r="1" spans="1:9" s="68" customFormat="1" ht="37.5" customHeight="1" x14ac:dyDescent="0.2">
      <c r="A1" s="184" t="s">
        <v>77</v>
      </c>
      <c r="B1" s="184"/>
      <c r="C1" s="184"/>
      <c r="D1" s="184"/>
      <c r="E1" s="184"/>
      <c r="F1" s="184"/>
    </row>
    <row r="2" spans="1:9" ht="17.25" customHeight="1" x14ac:dyDescent="0.2">
      <c r="A2" s="116" t="s">
        <v>67</v>
      </c>
      <c r="B2" s="117" t="s">
        <v>68</v>
      </c>
      <c r="C2" s="117" t="s">
        <v>69</v>
      </c>
      <c r="D2" s="117" t="s">
        <v>70</v>
      </c>
      <c r="E2" s="117" t="s">
        <v>71</v>
      </c>
      <c r="F2" s="118" t="s">
        <v>72</v>
      </c>
    </row>
    <row r="3" spans="1:9" ht="17.25" customHeight="1" x14ac:dyDescent="0.2">
      <c r="A3" s="78"/>
      <c r="B3" s="78"/>
      <c r="C3" s="78"/>
      <c r="D3" s="78"/>
      <c r="E3" s="78"/>
      <c r="F3" s="78"/>
    </row>
    <row r="4" spans="1:9" ht="17.25" customHeight="1" x14ac:dyDescent="0.2">
      <c r="A4" s="78"/>
      <c r="B4" s="78"/>
      <c r="C4" s="78"/>
      <c r="D4" s="78"/>
      <c r="E4" s="78"/>
      <c r="F4" s="78"/>
    </row>
    <row r="5" spans="1:9" ht="17.25" customHeight="1" x14ac:dyDescent="0.2">
      <c r="A5" s="78"/>
      <c r="B5" s="78"/>
      <c r="C5" s="78"/>
      <c r="D5" s="78"/>
      <c r="E5" s="78"/>
      <c r="F5" s="78"/>
    </row>
    <row r="6" spans="1:9" ht="17.25" customHeight="1" x14ac:dyDescent="0.2">
      <c r="A6" s="78"/>
      <c r="B6" s="78"/>
      <c r="C6" s="78"/>
      <c r="D6" s="78"/>
      <c r="E6" s="78"/>
      <c r="F6" s="78"/>
      <c r="I6" s="14"/>
    </row>
    <row r="7" spans="1:9" ht="17.25" customHeight="1" x14ac:dyDescent="0.2">
      <c r="A7" s="78"/>
      <c r="B7" s="78"/>
      <c r="C7" s="78"/>
      <c r="D7" s="78"/>
      <c r="E7" s="78"/>
      <c r="F7" s="78"/>
    </row>
    <row r="8" spans="1:9" ht="17.25" customHeight="1" x14ac:dyDescent="0.2">
      <c r="A8" s="78"/>
      <c r="B8" s="78"/>
      <c r="C8" s="78"/>
      <c r="D8" s="78"/>
      <c r="E8" s="78"/>
      <c r="F8" s="78"/>
    </row>
    <row r="9" spans="1:9" ht="17.25" customHeight="1" x14ac:dyDescent="0.2">
      <c r="A9" s="78"/>
      <c r="B9" s="78"/>
      <c r="C9" s="78"/>
      <c r="D9" s="78"/>
      <c r="E9" s="78"/>
      <c r="F9" s="78"/>
    </row>
    <row r="10" spans="1:9" ht="17.25" customHeight="1" x14ac:dyDescent="0.2">
      <c r="A10" s="78"/>
      <c r="B10" s="78"/>
      <c r="C10" s="78"/>
      <c r="D10" s="78"/>
      <c r="E10" s="78"/>
      <c r="F10" s="78"/>
    </row>
    <row r="11" spans="1:9" ht="17.25" customHeight="1" x14ac:dyDescent="0.2">
      <c r="A11" s="78"/>
      <c r="B11" s="78"/>
      <c r="C11" s="78"/>
      <c r="D11" s="78"/>
      <c r="E11" s="78"/>
      <c r="F11" s="78"/>
    </row>
    <row r="12" spans="1:9" ht="17.25" customHeight="1" x14ac:dyDescent="0.2">
      <c r="A12" s="78"/>
      <c r="B12" s="78"/>
      <c r="C12" s="78"/>
      <c r="D12" s="78"/>
      <c r="E12" s="78"/>
      <c r="F12" s="78"/>
    </row>
    <row r="13" spans="1:9" ht="17.25" customHeight="1" x14ac:dyDescent="0.2">
      <c r="A13" s="78"/>
      <c r="B13" s="78"/>
      <c r="C13" s="78"/>
      <c r="D13" s="78"/>
      <c r="E13" s="78"/>
      <c r="F13" s="78"/>
    </row>
    <row r="14" spans="1:9" ht="17.25" customHeight="1" x14ac:dyDescent="0.2">
      <c r="A14" s="78"/>
      <c r="B14" s="78"/>
      <c r="C14" s="78"/>
      <c r="D14" s="78"/>
      <c r="E14" s="78"/>
      <c r="F14" s="78"/>
    </row>
    <row r="15" spans="1:9" ht="17.25" customHeight="1" x14ac:dyDescent="0.2">
      <c r="A15" s="78"/>
      <c r="B15" s="78"/>
      <c r="C15" s="78"/>
      <c r="D15" s="78"/>
      <c r="E15" s="78"/>
      <c r="F15" s="78"/>
    </row>
    <row r="16" spans="1:9" ht="17.25" customHeight="1" x14ac:dyDescent="0.2">
      <c r="A16" s="78"/>
      <c r="B16" s="78"/>
      <c r="C16" s="78"/>
      <c r="D16" s="78"/>
      <c r="E16" s="78"/>
      <c r="F16" s="78"/>
    </row>
    <row r="17" spans="1:6" ht="17.25" customHeight="1" x14ac:dyDescent="0.2">
      <c r="A17" s="78"/>
      <c r="B17" s="78"/>
      <c r="C17" s="78"/>
      <c r="D17" s="78"/>
      <c r="E17" s="78"/>
      <c r="F17" s="78"/>
    </row>
    <row r="18" spans="1:6" ht="17.25" customHeight="1" x14ac:dyDescent="0.2">
      <c r="A18" s="78"/>
      <c r="B18" s="78"/>
      <c r="C18" s="78"/>
      <c r="D18" s="78"/>
      <c r="E18" s="78"/>
      <c r="F18" s="78"/>
    </row>
    <row r="19" spans="1:6" ht="17.25" customHeight="1" x14ac:dyDescent="0.2">
      <c r="A19" s="78"/>
      <c r="B19" s="120"/>
      <c r="C19" s="120"/>
      <c r="D19" s="78"/>
      <c r="E19" s="78"/>
      <c r="F19" s="78"/>
    </row>
    <row r="20" spans="1:6" ht="17.25" customHeight="1" x14ac:dyDescent="0.2">
      <c r="A20" s="78"/>
      <c r="B20" s="120"/>
      <c r="C20" s="120"/>
      <c r="D20" s="78"/>
      <c r="E20" s="78"/>
      <c r="F20" s="78"/>
    </row>
    <row r="21" spans="1:6" ht="17.25" customHeight="1" x14ac:dyDescent="0.2">
      <c r="A21" s="78"/>
      <c r="B21" s="120"/>
      <c r="C21" s="120"/>
      <c r="D21" s="78"/>
      <c r="E21" s="78"/>
      <c r="F21" s="78"/>
    </row>
    <row r="22" spans="1:6" ht="17.25" customHeight="1" x14ac:dyDescent="0.2">
      <c r="A22" s="78"/>
      <c r="B22" s="120"/>
      <c r="C22" s="120"/>
      <c r="D22" s="78"/>
      <c r="E22" s="78"/>
      <c r="F22" s="78"/>
    </row>
    <row r="23" spans="1:6" ht="17.25" customHeight="1" x14ac:dyDescent="0.2">
      <c r="A23" s="78"/>
      <c r="B23" s="120"/>
      <c r="C23" s="120"/>
      <c r="D23" s="78"/>
      <c r="E23" s="78"/>
      <c r="F23" s="78"/>
    </row>
    <row r="24" spans="1:6" ht="17.25" customHeight="1" x14ac:dyDescent="0.2">
      <c r="A24" s="78"/>
      <c r="B24" s="120"/>
      <c r="C24" s="120"/>
      <c r="D24" s="78"/>
      <c r="E24" s="78"/>
      <c r="F24" s="78"/>
    </row>
    <row r="25" spans="1:6" ht="17.25" customHeight="1" x14ac:dyDescent="0.2">
      <c r="A25" s="78"/>
      <c r="B25" s="120"/>
      <c r="C25" s="120"/>
      <c r="D25" s="78"/>
      <c r="E25" s="78"/>
      <c r="F25" s="78"/>
    </row>
    <row r="26" spans="1:6" ht="17.25" customHeight="1" x14ac:dyDescent="0.2">
      <c r="A26" s="78"/>
      <c r="B26" s="78"/>
      <c r="C26" s="78"/>
      <c r="D26" s="78"/>
      <c r="E26" s="78"/>
      <c r="F26" s="78"/>
    </row>
    <row r="27" spans="1:6" ht="17.25" customHeight="1" x14ac:dyDescent="0.2">
      <c r="A27" s="78"/>
      <c r="B27" s="120"/>
      <c r="C27" s="120"/>
      <c r="D27" s="78"/>
      <c r="E27" s="78"/>
      <c r="F27" s="78"/>
    </row>
    <row r="28" spans="1:6" ht="17.25" customHeight="1" x14ac:dyDescent="0.2">
      <c r="A28" s="78"/>
      <c r="B28" s="120"/>
      <c r="C28" s="120"/>
      <c r="D28" s="78"/>
      <c r="E28" s="78"/>
      <c r="F28" s="78"/>
    </row>
    <row r="29" spans="1:6" ht="17.25" customHeight="1" x14ac:dyDescent="0.2">
      <c r="A29" s="78"/>
      <c r="B29" s="120"/>
      <c r="C29" s="120"/>
      <c r="D29" s="78"/>
      <c r="E29" s="78"/>
      <c r="F29" s="78"/>
    </row>
    <row r="30" spans="1:6" ht="17.25" customHeight="1" x14ac:dyDescent="0.2">
      <c r="A30" s="78"/>
      <c r="B30" s="120"/>
      <c r="C30" s="120"/>
      <c r="D30" s="78"/>
      <c r="E30" s="78"/>
      <c r="F30" s="78"/>
    </row>
    <row r="31" spans="1:6" ht="17.25" customHeight="1" x14ac:dyDescent="0.2">
      <c r="A31" s="78"/>
      <c r="B31" s="120"/>
      <c r="C31" s="120"/>
      <c r="D31" s="78"/>
      <c r="E31" s="78"/>
      <c r="F31" s="78"/>
    </row>
    <row r="32" spans="1:6" ht="17.25" customHeight="1" x14ac:dyDescent="0.2">
      <c r="A32" s="78"/>
      <c r="B32" s="120"/>
      <c r="C32" s="120"/>
      <c r="D32" s="78"/>
      <c r="E32" s="78"/>
      <c r="F32" s="78"/>
    </row>
    <row r="33" spans="1:9" ht="17.25" customHeight="1" x14ac:dyDescent="0.2">
      <c r="A33" s="78"/>
      <c r="B33" s="120"/>
      <c r="C33" s="120"/>
      <c r="D33" s="78"/>
      <c r="E33" s="78"/>
      <c r="F33" s="78"/>
    </row>
    <row r="34" spans="1:9" ht="17.25" customHeight="1" x14ac:dyDescent="0.2">
      <c r="A34" s="78"/>
      <c r="B34" s="120"/>
      <c r="C34" s="120"/>
      <c r="D34" s="78"/>
      <c r="E34" s="78"/>
      <c r="F34" s="78"/>
    </row>
    <row r="35" spans="1:9" ht="17.25" customHeight="1" x14ac:dyDescent="0.2">
      <c r="A35" s="78"/>
      <c r="B35" s="78"/>
      <c r="C35" s="78"/>
      <c r="D35" s="78"/>
      <c r="E35" s="78"/>
      <c r="F35" s="78"/>
    </row>
    <row r="36" spans="1:9" ht="17.25" customHeight="1" x14ac:dyDescent="0.2">
      <c r="A36" s="78"/>
      <c r="B36" s="78"/>
      <c r="C36" s="78"/>
      <c r="D36" s="78"/>
      <c r="E36" s="78"/>
      <c r="F36" s="78"/>
    </row>
    <row r="37" spans="1:9" ht="17.25" customHeight="1" x14ac:dyDescent="0.2">
      <c r="A37" s="78"/>
      <c r="B37" s="78"/>
      <c r="C37" s="78"/>
      <c r="D37" s="78"/>
      <c r="E37" s="78"/>
      <c r="F37" s="78"/>
    </row>
    <row r="38" spans="1:9" ht="17.25" customHeight="1" x14ac:dyDescent="0.2">
      <c r="A38" s="78"/>
      <c r="B38" s="78"/>
      <c r="C38" s="78"/>
      <c r="D38" s="78"/>
      <c r="E38" s="78"/>
      <c r="F38" s="78"/>
    </row>
    <row r="39" spans="1:9" ht="17.25" customHeight="1" x14ac:dyDescent="0.2">
      <c r="A39" s="78"/>
      <c r="B39" s="78"/>
      <c r="C39" s="78"/>
      <c r="D39" s="78"/>
      <c r="E39" s="78"/>
      <c r="F39" s="78"/>
    </row>
    <row r="40" spans="1:9" ht="17.25" customHeight="1" x14ac:dyDescent="0.2">
      <c r="A40" s="78"/>
      <c r="B40" s="78"/>
      <c r="C40" s="78"/>
      <c r="D40" s="78"/>
      <c r="E40" s="78"/>
      <c r="F40" s="78"/>
    </row>
    <row r="41" spans="1:9" ht="17.25" customHeight="1" x14ac:dyDescent="0.2">
      <c r="A41" s="78"/>
      <c r="B41" s="78"/>
      <c r="C41" s="78"/>
      <c r="D41" s="78"/>
      <c r="E41" s="78"/>
      <c r="F41" s="78"/>
    </row>
    <row r="42" spans="1:9" ht="17.25" customHeight="1" x14ac:dyDescent="0.2">
      <c r="A42" s="78"/>
      <c r="B42" s="78"/>
      <c r="C42" s="78"/>
      <c r="D42" s="78"/>
      <c r="E42" s="78"/>
      <c r="F42" s="78"/>
    </row>
    <row r="43" spans="1:9" ht="17.25" customHeight="1" x14ac:dyDescent="0.2">
      <c r="A43" s="78"/>
      <c r="B43" s="78"/>
      <c r="C43" s="78"/>
      <c r="D43" s="78"/>
      <c r="E43" s="78"/>
      <c r="F43" s="78"/>
      <c r="H43" s="14"/>
    </row>
    <row r="44" spans="1:9" ht="17.25" customHeight="1" x14ac:dyDescent="0.2">
      <c r="A44" s="78"/>
      <c r="B44" s="78"/>
      <c r="C44" s="78"/>
      <c r="D44" s="78"/>
      <c r="E44" s="78"/>
      <c r="F44" s="78"/>
      <c r="H44" s="14"/>
      <c r="I44" s="14"/>
    </row>
    <row r="45" spans="1:9" ht="17.25" customHeight="1" x14ac:dyDescent="0.2">
      <c r="A45" s="78"/>
      <c r="B45" s="78"/>
      <c r="C45" s="78"/>
      <c r="D45" s="78"/>
      <c r="E45" s="78"/>
      <c r="F45" s="78"/>
    </row>
    <row r="46" spans="1:9" ht="17.25" customHeight="1" x14ac:dyDescent="0.2">
      <c r="A46" s="78"/>
      <c r="B46" s="78"/>
      <c r="C46" s="78"/>
      <c r="D46" s="78"/>
      <c r="E46" s="78"/>
      <c r="F46" s="78"/>
    </row>
    <row r="47" spans="1:9" ht="17.25" customHeight="1" x14ac:dyDescent="0.2">
      <c r="A47" s="78"/>
      <c r="B47" s="78"/>
      <c r="C47" s="78"/>
      <c r="D47" s="78"/>
      <c r="E47" s="78"/>
      <c r="F47" s="78"/>
    </row>
    <row r="48" spans="1:9" ht="17.25" customHeight="1" x14ac:dyDescent="0.2">
      <c r="A48" s="78"/>
      <c r="B48" s="78"/>
      <c r="C48" s="78"/>
      <c r="D48" s="78"/>
      <c r="E48" s="78"/>
      <c r="F48" s="78"/>
    </row>
    <row r="49" spans="1:6" ht="17.25" customHeight="1" x14ac:dyDescent="0.2">
      <c r="A49" s="78"/>
      <c r="B49" s="78"/>
      <c r="C49" s="78"/>
      <c r="D49" s="78"/>
      <c r="E49" s="78"/>
      <c r="F49" s="78"/>
    </row>
    <row r="50" spans="1:6" ht="17.25" customHeight="1" x14ac:dyDescent="0.2">
      <c r="A50" s="78"/>
      <c r="B50" s="78"/>
      <c r="C50" s="78"/>
      <c r="D50" s="78"/>
      <c r="E50" s="78"/>
      <c r="F50" s="78"/>
    </row>
    <row r="51" spans="1:6" ht="17.25" customHeight="1" x14ac:dyDescent="0.2">
      <c r="A51" s="78"/>
      <c r="B51" s="78"/>
      <c r="C51" s="78"/>
      <c r="D51" s="78"/>
      <c r="E51" s="78"/>
      <c r="F51" s="78"/>
    </row>
    <row r="52" spans="1:6" ht="17.25" customHeight="1" x14ac:dyDescent="0.2">
      <c r="A52" s="78"/>
      <c r="B52" s="78"/>
      <c r="C52" s="78"/>
      <c r="D52" s="78"/>
      <c r="E52" s="78"/>
      <c r="F52" s="78"/>
    </row>
    <row r="53" spans="1:6" ht="17.25" customHeight="1" x14ac:dyDescent="0.2">
      <c r="A53" s="78"/>
      <c r="B53" s="78"/>
      <c r="C53" s="78"/>
      <c r="D53" s="78"/>
      <c r="E53" s="78"/>
      <c r="F53" s="78"/>
    </row>
    <row r="54" spans="1:6" ht="17.25" customHeight="1" x14ac:dyDescent="0.2">
      <c r="A54" s="78"/>
      <c r="B54" s="78"/>
      <c r="C54" s="78"/>
      <c r="D54" s="78"/>
      <c r="E54" s="78"/>
      <c r="F54" s="78"/>
    </row>
    <row r="55" spans="1:6" ht="17.25" customHeight="1" x14ac:dyDescent="0.2">
      <c r="A55" s="78"/>
      <c r="B55" s="78"/>
      <c r="C55" s="78"/>
      <c r="D55" s="78"/>
      <c r="E55" s="78"/>
      <c r="F55" s="78"/>
    </row>
    <row r="56" spans="1:6" ht="17.25" customHeight="1" x14ac:dyDescent="0.2">
      <c r="A56" s="78"/>
      <c r="B56" s="78"/>
      <c r="C56" s="78"/>
      <c r="D56" s="78"/>
      <c r="E56" s="78"/>
      <c r="F56" s="78"/>
    </row>
    <row r="57" spans="1:6" ht="17.25" customHeight="1" x14ac:dyDescent="0.2">
      <c r="A57" s="78"/>
      <c r="B57" s="78"/>
      <c r="C57" s="78"/>
      <c r="D57" s="78"/>
      <c r="E57" s="78"/>
      <c r="F57" s="78"/>
    </row>
    <row r="58" spans="1:6" ht="17.25" customHeight="1" x14ac:dyDescent="0.2">
      <c r="A58" s="78"/>
      <c r="B58" s="78"/>
      <c r="C58" s="78"/>
      <c r="D58" s="78"/>
      <c r="E58" s="78"/>
      <c r="F58" s="78"/>
    </row>
    <row r="59" spans="1:6" ht="17.25" customHeight="1" x14ac:dyDescent="0.2">
      <c r="A59" s="78"/>
      <c r="B59" s="78"/>
      <c r="C59" s="78"/>
      <c r="D59" s="78"/>
      <c r="E59" s="78"/>
      <c r="F59" s="78"/>
    </row>
    <row r="60" spans="1:6" ht="17.25" customHeight="1" x14ac:dyDescent="0.2">
      <c r="A60" s="78"/>
      <c r="B60" s="78"/>
      <c r="C60" s="78"/>
      <c r="D60" s="78"/>
      <c r="E60" s="78"/>
      <c r="F60" s="78"/>
    </row>
    <row r="61" spans="1:6" ht="17.25" customHeight="1" x14ac:dyDescent="0.2">
      <c r="A61" s="119"/>
      <c r="B61" s="78"/>
      <c r="C61" s="78"/>
      <c r="D61" s="78" t="str">
        <f>IF(A61="","",#REF!)</f>
        <v/>
      </c>
      <c r="E61" s="78" t="str">
        <f>IF(A61="","",$C$1)</f>
        <v/>
      </c>
      <c r="F61" s="78"/>
    </row>
    <row r="62" spans="1:6" ht="17.25" customHeight="1" x14ac:dyDescent="0.2">
      <c r="A62" s="119"/>
      <c r="B62" s="78"/>
      <c r="C62" s="78"/>
      <c r="D62" s="78" t="str">
        <f>IF(A62="","",#REF!)</f>
        <v/>
      </c>
      <c r="E62" s="78" t="str">
        <f>IF(A62="","",$C$1)</f>
        <v/>
      </c>
      <c r="F62" s="78"/>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2"/>
  <sheetViews>
    <sheetView zoomScaleNormal="100" workbookViewId="0">
      <selection activeCell="A3" sqref="A3"/>
    </sheetView>
  </sheetViews>
  <sheetFormatPr defaultColWidth="11.77734375" defaultRowHeight="17.25" customHeight="1" x14ac:dyDescent="0.2"/>
  <cols>
    <col min="1" max="1" width="11.77734375" style="67"/>
    <col min="2" max="6" width="11.77734375" style="1"/>
  </cols>
  <sheetData>
    <row r="1" spans="1:9" s="68" customFormat="1" ht="37.5" customHeight="1" x14ac:dyDescent="0.2">
      <c r="A1" s="184" t="s">
        <v>78</v>
      </c>
      <c r="B1" s="184"/>
      <c r="C1" s="184"/>
      <c r="D1" s="184"/>
      <c r="E1" s="184"/>
      <c r="F1" s="184"/>
    </row>
    <row r="2" spans="1:9" ht="17.25" customHeight="1" x14ac:dyDescent="0.2">
      <c r="A2" s="112" t="s">
        <v>67</v>
      </c>
      <c r="B2" s="113" t="s">
        <v>68</v>
      </c>
      <c r="C2" s="114" t="s">
        <v>69</v>
      </c>
      <c r="D2" s="113" t="s">
        <v>70</v>
      </c>
      <c r="E2" s="113" t="s">
        <v>71</v>
      </c>
      <c r="F2" s="115" t="s">
        <v>72</v>
      </c>
    </row>
    <row r="3" spans="1:9" ht="17.25" customHeight="1" x14ac:dyDescent="0.2">
      <c r="A3" s="78"/>
      <c r="B3" s="81"/>
      <c r="C3" s="81"/>
      <c r="D3" s="81"/>
      <c r="E3" s="81"/>
      <c r="F3" s="81"/>
    </row>
    <row r="4" spans="1:9" ht="17.25" customHeight="1" x14ac:dyDescent="0.2">
      <c r="A4" s="78"/>
      <c r="B4" s="81"/>
      <c r="C4" s="81"/>
      <c r="D4" s="81"/>
      <c r="E4" s="81"/>
      <c r="F4" s="81"/>
    </row>
    <row r="5" spans="1:9" ht="17.25" customHeight="1" x14ac:dyDescent="0.2">
      <c r="A5" s="78"/>
      <c r="B5" s="81"/>
      <c r="C5" s="81"/>
      <c r="D5" s="81"/>
      <c r="E5" s="81"/>
      <c r="F5" s="81"/>
    </row>
    <row r="6" spans="1:9" ht="17.25" customHeight="1" x14ac:dyDescent="0.2">
      <c r="A6" s="78"/>
      <c r="B6" s="81"/>
      <c r="C6" s="81"/>
      <c r="D6" s="81"/>
      <c r="E6" s="81"/>
      <c r="F6" s="81"/>
      <c r="I6" s="14"/>
    </row>
    <row r="7" spans="1:9" ht="17.25" customHeight="1" x14ac:dyDescent="0.2">
      <c r="A7" s="78"/>
      <c r="B7" s="81"/>
      <c r="C7" s="81"/>
      <c r="D7" s="81"/>
      <c r="E7" s="81"/>
      <c r="F7" s="81"/>
    </row>
    <row r="8" spans="1:9" ht="17.25" customHeight="1" x14ac:dyDescent="0.2">
      <c r="A8" s="78"/>
      <c r="B8" s="81"/>
      <c r="C8" s="81"/>
      <c r="D8" s="81"/>
      <c r="E8" s="81"/>
      <c r="F8" s="81"/>
    </row>
    <row r="9" spans="1:9" ht="17.25" customHeight="1" x14ac:dyDescent="0.2">
      <c r="A9" s="78"/>
      <c r="B9" s="81"/>
      <c r="C9" s="81"/>
      <c r="D9" s="81"/>
      <c r="E9" s="81"/>
      <c r="F9" s="81"/>
    </row>
    <row r="10" spans="1:9" ht="17.25" customHeight="1" x14ac:dyDescent="0.2">
      <c r="A10" s="78"/>
      <c r="B10" s="81"/>
      <c r="C10" s="81"/>
      <c r="D10" s="81"/>
      <c r="E10" s="81"/>
      <c r="F10" s="81"/>
    </row>
    <row r="11" spans="1:9" ht="17.25" customHeight="1" x14ac:dyDescent="0.2">
      <c r="A11" s="78"/>
      <c r="B11" s="81"/>
      <c r="C11" s="81"/>
      <c r="D11" s="81"/>
      <c r="E11" s="81"/>
      <c r="F11" s="81"/>
    </row>
    <row r="12" spans="1:9" ht="17.25" customHeight="1" x14ac:dyDescent="0.2">
      <c r="A12" s="78"/>
      <c r="B12" s="81"/>
      <c r="C12" s="81"/>
      <c r="D12" s="81"/>
      <c r="E12" s="81"/>
      <c r="F12" s="81"/>
    </row>
    <row r="13" spans="1:9" ht="17.25" customHeight="1" x14ac:dyDescent="0.2">
      <c r="A13" s="78"/>
      <c r="B13" s="81"/>
      <c r="C13" s="81"/>
      <c r="D13" s="81"/>
      <c r="E13" s="81"/>
      <c r="F13" s="81"/>
    </row>
    <row r="14" spans="1:9" ht="17.25" customHeight="1" x14ac:dyDescent="0.2">
      <c r="A14" s="78"/>
      <c r="B14" s="120"/>
      <c r="C14" s="120"/>
      <c r="D14" s="81"/>
      <c r="E14" s="81"/>
      <c r="F14" s="81"/>
    </row>
    <row r="15" spans="1:9" ht="17.25" customHeight="1" x14ac:dyDescent="0.2">
      <c r="A15" s="78"/>
      <c r="B15" s="120"/>
      <c r="C15" s="120"/>
      <c r="D15" s="81"/>
      <c r="E15" s="81"/>
      <c r="F15" s="81"/>
    </row>
    <row r="16" spans="1:9" ht="17.25" customHeight="1" x14ac:dyDescent="0.2">
      <c r="A16" s="78"/>
      <c r="B16" s="120"/>
      <c r="C16" s="120"/>
      <c r="D16" s="81"/>
      <c r="E16" s="81"/>
      <c r="F16" s="81"/>
    </row>
    <row r="17" spans="1:6" ht="17.25" customHeight="1" x14ac:dyDescent="0.2">
      <c r="A17" s="78"/>
      <c r="B17" s="120"/>
      <c r="C17" s="120"/>
      <c r="D17" s="81"/>
      <c r="E17" s="81"/>
      <c r="F17" s="81"/>
    </row>
    <row r="18" spans="1:6" ht="17.25" customHeight="1" x14ac:dyDescent="0.2">
      <c r="A18" s="78"/>
      <c r="B18" s="120"/>
      <c r="C18" s="120"/>
      <c r="D18" s="81"/>
      <c r="E18" s="81"/>
      <c r="F18" s="81"/>
    </row>
    <row r="19" spans="1:6" ht="17.25" customHeight="1" x14ac:dyDescent="0.2">
      <c r="A19" s="78"/>
      <c r="B19" s="120"/>
      <c r="C19" s="120"/>
      <c r="D19" s="81"/>
      <c r="E19" s="81"/>
      <c r="F19" s="81"/>
    </row>
    <row r="20" spans="1:6" ht="17.25" customHeight="1" x14ac:dyDescent="0.2">
      <c r="A20" s="78"/>
      <c r="B20" s="120"/>
      <c r="C20" s="120"/>
      <c r="D20" s="81"/>
      <c r="E20" s="81"/>
      <c r="F20" s="81"/>
    </row>
    <row r="21" spans="1:6" ht="17.25" customHeight="1" x14ac:dyDescent="0.2">
      <c r="A21" s="78"/>
      <c r="B21" s="120"/>
      <c r="C21" s="120"/>
      <c r="D21" s="81"/>
      <c r="E21" s="81"/>
      <c r="F21" s="81"/>
    </row>
    <row r="22" spans="1:6" ht="17.25" customHeight="1" x14ac:dyDescent="0.2">
      <c r="A22" s="78"/>
      <c r="B22" s="120"/>
      <c r="C22" s="120"/>
      <c r="D22" s="81"/>
      <c r="E22" s="81"/>
      <c r="F22" s="81"/>
    </row>
    <row r="23" spans="1:6" ht="17.25" customHeight="1" x14ac:dyDescent="0.2">
      <c r="A23" s="78"/>
      <c r="B23" s="120"/>
      <c r="C23" s="120"/>
      <c r="D23" s="81"/>
      <c r="E23" s="81"/>
      <c r="F23" s="81"/>
    </row>
    <row r="24" spans="1:6" ht="17.25" customHeight="1" x14ac:dyDescent="0.2">
      <c r="A24" s="78"/>
      <c r="B24" s="120"/>
      <c r="C24" s="120"/>
      <c r="D24" s="81"/>
      <c r="E24" s="81"/>
      <c r="F24" s="81"/>
    </row>
    <row r="25" spans="1:6" ht="17.25" customHeight="1" x14ac:dyDescent="0.2">
      <c r="A25" s="78"/>
      <c r="B25" s="120"/>
      <c r="C25" s="120"/>
      <c r="D25" s="81"/>
      <c r="E25" s="81"/>
      <c r="F25" s="81"/>
    </row>
    <row r="26" spans="1:6" ht="17.25" customHeight="1" x14ac:dyDescent="0.2">
      <c r="A26" s="78"/>
      <c r="B26" s="120"/>
      <c r="C26" s="120"/>
      <c r="D26" s="81"/>
      <c r="E26" s="81"/>
      <c r="F26" s="81"/>
    </row>
    <row r="27" spans="1:6" ht="17.25" customHeight="1" x14ac:dyDescent="0.2">
      <c r="A27" s="78"/>
      <c r="B27" s="120"/>
      <c r="C27" s="120"/>
      <c r="D27" s="81"/>
      <c r="E27" s="81"/>
      <c r="F27" s="81"/>
    </row>
    <row r="28" spans="1:6" ht="17.25" customHeight="1" x14ac:dyDescent="0.2">
      <c r="A28" s="78"/>
      <c r="B28" s="120"/>
      <c r="C28" s="120"/>
      <c r="D28" s="81"/>
      <c r="E28" s="81"/>
      <c r="F28" s="81"/>
    </row>
    <row r="29" spans="1:6" ht="17.25" customHeight="1" x14ac:dyDescent="0.2">
      <c r="A29" s="78"/>
      <c r="B29" s="120"/>
      <c r="C29" s="120"/>
      <c r="D29" s="81"/>
      <c r="E29" s="81"/>
      <c r="F29" s="81"/>
    </row>
    <row r="30" spans="1:6" ht="17.25" customHeight="1" x14ac:dyDescent="0.2">
      <c r="A30" s="78"/>
      <c r="B30" s="120"/>
      <c r="C30" s="120"/>
      <c r="D30" s="81"/>
      <c r="E30" s="81"/>
      <c r="F30" s="81"/>
    </row>
    <row r="31" spans="1:6" ht="17.25" customHeight="1" x14ac:dyDescent="0.2">
      <c r="A31" s="78"/>
      <c r="B31" s="120"/>
      <c r="C31" s="120"/>
      <c r="D31" s="81"/>
      <c r="E31" s="81"/>
      <c r="F31" s="81"/>
    </row>
    <row r="32" spans="1:6" ht="17.25" customHeight="1" x14ac:dyDescent="0.2">
      <c r="A32" s="78"/>
      <c r="B32" s="120"/>
      <c r="C32" s="120"/>
      <c r="D32" s="81"/>
      <c r="E32" s="81"/>
      <c r="F32" s="81"/>
    </row>
    <row r="33" spans="1:6" ht="17.25" customHeight="1" x14ac:dyDescent="0.2">
      <c r="A33" s="78"/>
      <c r="B33" s="120"/>
      <c r="C33" s="120"/>
      <c r="D33" s="81"/>
      <c r="E33" s="81"/>
      <c r="F33" s="81"/>
    </row>
    <row r="34" spans="1:6" ht="17.25" customHeight="1" x14ac:dyDescent="0.2">
      <c r="A34" s="78"/>
      <c r="B34" s="81"/>
      <c r="C34" s="81"/>
      <c r="D34" s="81"/>
      <c r="E34" s="81"/>
      <c r="F34" s="81"/>
    </row>
    <row r="35" spans="1:6" ht="17.25" customHeight="1" x14ac:dyDescent="0.2">
      <c r="A35" s="78"/>
      <c r="B35" s="81"/>
      <c r="C35" s="81"/>
      <c r="D35" s="81"/>
      <c r="E35" s="81"/>
      <c r="F35" s="81"/>
    </row>
    <row r="36" spans="1:6" ht="17.25" customHeight="1" x14ac:dyDescent="0.2">
      <c r="A36" s="78"/>
      <c r="B36" s="81"/>
      <c r="C36" s="81"/>
      <c r="D36" s="81"/>
      <c r="E36" s="81"/>
      <c r="F36" s="81"/>
    </row>
    <row r="37" spans="1:6" ht="17.25" customHeight="1" x14ac:dyDescent="0.2">
      <c r="A37" s="78"/>
      <c r="B37" s="81"/>
      <c r="C37" s="81"/>
      <c r="D37" s="81"/>
      <c r="E37" s="81"/>
      <c r="F37" s="81"/>
    </row>
    <row r="38" spans="1:6" ht="17.25" customHeight="1" x14ac:dyDescent="0.2">
      <c r="A38" s="78"/>
      <c r="B38" s="81"/>
      <c r="C38" s="81"/>
      <c r="D38" s="81"/>
      <c r="E38" s="81"/>
      <c r="F38" s="81"/>
    </row>
    <row r="39" spans="1:6" ht="17.25" customHeight="1" x14ac:dyDescent="0.2">
      <c r="A39" s="78"/>
      <c r="B39" s="81"/>
      <c r="C39" s="81"/>
      <c r="D39" s="81"/>
      <c r="E39" s="81"/>
      <c r="F39" s="81"/>
    </row>
    <row r="40" spans="1:6" ht="17.25" customHeight="1" x14ac:dyDescent="0.2">
      <c r="A40" s="78"/>
      <c r="B40" s="81"/>
      <c r="C40" s="81"/>
      <c r="D40" s="81"/>
      <c r="E40" s="81"/>
      <c r="F40" s="81"/>
    </row>
    <row r="41" spans="1:6" ht="17.25" customHeight="1" x14ac:dyDescent="0.2">
      <c r="A41" s="78"/>
      <c r="B41" s="81"/>
      <c r="C41" s="81"/>
      <c r="D41" s="81"/>
      <c r="E41" s="81"/>
      <c r="F41" s="81"/>
    </row>
    <row r="42" spans="1:6" ht="17.25" customHeight="1" x14ac:dyDescent="0.2">
      <c r="A42" s="78"/>
      <c r="B42" s="81"/>
      <c r="C42" s="81"/>
      <c r="D42" s="81"/>
      <c r="E42" s="81"/>
      <c r="F42" s="81"/>
    </row>
    <row r="43" spans="1:6" ht="17.25" customHeight="1" x14ac:dyDescent="0.2">
      <c r="A43" s="78"/>
      <c r="B43" s="81"/>
      <c r="C43" s="81"/>
      <c r="D43" s="81"/>
      <c r="E43" s="81"/>
      <c r="F43" s="81"/>
    </row>
    <row r="44" spans="1:6" ht="17.25" customHeight="1" x14ac:dyDescent="0.2">
      <c r="A44" s="78"/>
      <c r="B44" s="81"/>
      <c r="C44" s="81"/>
      <c r="D44" s="81"/>
      <c r="E44" s="81"/>
      <c r="F44" s="81"/>
    </row>
    <row r="45" spans="1:6" ht="17.25" customHeight="1" x14ac:dyDescent="0.2">
      <c r="A45" s="78"/>
      <c r="B45" s="81"/>
      <c r="C45" s="81"/>
      <c r="D45" s="81"/>
      <c r="E45" s="81"/>
      <c r="F45" s="81"/>
    </row>
    <row r="46" spans="1:6" ht="17.25" customHeight="1" x14ac:dyDescent="0.2">
      <c r="A46" s="78"/>
      <c r="B46" s="81"/>
      <c r="C46" s="81"/>
      <c r="D46" s="81"/>
      <c r="E46" s="81"/>
      <c r="F46" s="81"/>
    </row>
    <row r="47" spans="1:6" ht="17.25" customHeight="1" x14ac:dyDescent="0.2">
      <c r="A47" s="78"/>
      <c r="B47" s="81"/>
      <c r="C47" s="81"/>
      <c r="D47" s="81"/>
      <c r="E47" s="81"/>
      <c r="F47" s="81"/>
    </row>
    <row r="48" spans="1:6" ht="17.25" customHeight="1" x14ac:dyDescent="0.2">
      <c r="A48" s="78"/>
      <c r="B48" s="81"/>
      <c r="C48" s="81"/>
      <c r="D48" s="81"/>
      <c r="E48" s="81"/>
      <c r="F48" s="81"/>
    </row>
    <row r="49" spans="1:6" ht="17.25" customHeight="1" x14ac:dyDescent="0.2">
      <c r="A49" s="78"/>
      <c r="B49" s="81"/>
      <c r="C49" s="81"/>
      <c r="D49" s="81"/>
      <c r="E49" s="81"/>
      <c r="F49" s="81"/>
    </row>
    <row r="50" spans="1:6" ht="17.25" customHeight="1" x14ac:dyDescent="0.2">
      <c r="A50" s="78"/>
      <c r="B50" s="81"/>
      <c r="C50" s="81"/>
      <c r="D50" s="81"/>
      <c r="E50" s="81"/>
      <c r="F50" s="81"/>
    </row>
    <row r="51" spans="1:6" ht="17.25" customHeight="1" x14ac:dyDescent="0.2">
      <c r="A51" s="78"/>
      <c r="B51" s="81"/>
      <c r="C51" s="81"/>
      <c r="D51" s="81"/>
      <c r="E51" s="81"/>
      <c r="F51" s="81"/>
    </row>
    <row r="52" spans="1:6" ht="17.25" customHeight="1" x14ac:dyDescent="0.2">
      <c r="A52" s="78"/>
      <c r="B52" s="81"/>
      <c r="C52" s="81"/>
      <c r="D52" s="81"/>
      <c r="E52" s="81"/>
      <c r="F52" s="81"/>
    </row>
    <row r="53" spans="1:6" ht="17.25" customHeight="1" x14ac:dyDescent="0.2">
      <c r="A53" s="78"/>
      <c r="B53" s="81"/>
      <c r="C53" s="81"/>
      <c r="D53" s="81"/>
      <c r="E53" s="81"/>
      <c r="F53" s="81"/>
    </row>
    <row r="54" spans="1:6" ht="17.25" customHeight="1" x14ac:dyDescent="0.2">
      <c r="A54" s="78"/>
      <c r="B54" s="81"/>
      <c r="C54" s="81"/>
      <c r="D54" s="81"/>
      <c r="E54" s="81"/>
      <c r="F54" s="81"/>
    </row>
    <row r="55" spans="1:6" ht="17.25" customHeight="1" x14ac:dyDescent="0.2">
      <c r="A55" s="78"/>
      <c r="B55" s="81"/>
      <c r="C55" s="81"/>
      <c r="D55" s="81"/>
      <c r="E55" s="81"/>
      <c r="F55" s="81"/>
    </row>
    <row r="56" spans="1:6" ht="17.25" customHeight="1" x14ac:dyDescent="0.2">
      <c r="A56" s="78"/>
      <c r="B56" s="81"/>
      <c r="C56" s="81"/>
      <c r="D56" s="81"/>
      <c r="E56" s="81"/>
      <c r="F56" s="81"/>
    </row>
    <row r="57" spans="1:6" ht="17.25" customHeight="1" x14ac:dyDescent="0.2">
      <c r="A57" s="78"/>
      <c r="B57" s="81"/>
      <c r="C57" s="81"/>
      <c r="D57" s="81"/>
      <c r="E57" s="81"/>
      <c r="F57" s="81"/>
    </row>
    <row r="58" spans="1:6" ht="17.25" customHeight="1" x14ac:dyDescent="0.2">
      <c r="A58" s="78"/>
      <c r="B58" s="81"/>
      <c r="C58" s="81"/>
      <c r="D58" s="81"/>
      <c r="E58" s="81"/>
      <c r="F58" s="81"/>
    </row>
    <row r="59" spans="1:6" ht="17.25" customHeight="1" x14ac:dyDescent="0.2">
      <c r="A59" s="78"/>
      <c r="B59" s="81"/>
      <c r="C59" s="81"/>
      <c r="D59" s="81" t="str">
        <f>IF(A59="","",$A$1)</f>
        <v/>
      </c>
      <c r="E59" s="81" t="str">
        <f>IF(A59="","",$C$1)</f>
        <v/>
      </c>
      <c r="F59" s="81"/>
    </row>
    <row r="60" spans="1:6" ht="17.25" customHeight="1" x14ac:dyDescent="0.2">
      <c r="A60" s="78"/>
      <c r="B60" s="81"/>
      <c r="C60" s="81"/>
      <c r="D60" s="81" t="str">
        <f>IF(A60="","",$A$1)</f>
        <v/>
      </c>
      <c r="E60" s="81" t="str">
        <f>IF(A60="","",$C$1)</f>
        <v/>
      </c>
      <c r="F60" s="81"/>
    </row>
    <row r="61" spans="1:6" ht="17.25" customHeight="1" x14ac:dyDescent="0.2">
      <c r="A61" s="119"/>
      <c r="B61" s="81"/>
      <c r="C61" s="81"/>
      <c r="D61" s="81" t="str">
        <f>IF(A61="","",$A$1)</f>
        <v/>
      </c>
      <c r="E61" s="81" t="str">
        <f>IF(A61="","",$C$1)</f>
        <v/>
      </c>
      <c r="F61" s="81"/>
    </row>
    <row r="62" spans="1:6" ht="17.25" customHeight="1" x14ac:dyDescent="0.2">
      <c r="A62" s="119"/>
      <c r="B62" s="81"/>
      <c r="C62" s="81"/>
      <c r="D62" s="81" t="str">
        <f>IF(A62="","",$A$1)</f>
        <v/>
      </c>
      <c r="E62" s="81" t="str">
        <f>IF(A62="","",$C$1)</f>
        <v/>
      </c>
      <c r="F62" s="81"/>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3"/>
  <sheetViews>
    <sheetView zoomScaleNormal="100" workbookViewId="0">
      <pane ySplit="9" topLeftCell="A10" activePane="bottomLeft" state="frozen"/>
      <selection pane="bottomLeft"/>
    </sheetView>
  </sheetViews>
  <sheetFormatPr defaultColWidth="11.77734375" defaultRowHeight="15" customHeight="1" x14ac:dyDescent="0.2"/>
  <cols>
    <col min="1" max="4" width="15.6640625" style="1" customWidth="1"/>
    <col min="5" max="5" width="4.33203125" customWidth="1"/>
    <col min="6" max="9" width="15.6640625" style="1" customWidth="1"/>
  </cols>
  <sheetData>
    <row r="1" spans="1:9" ht="24" customHeight="1" x14ac:dyDescent="0.2">
      <c r="A1" s="4" t="s">
        <v>76</v>
      </c>
      <c r="B1" s="2"/>
      <c r="C1" s="2"/>
      <c r="D1" s="2"/>
      <c r="E1" s="2"/>
      <c r="F1" s="2"/>
      <c r="G1" s="2"/>
      <c r="H1" s="2"/>
      <c r="I1" s="2"/>
    </row>
    <row r="2" spans="1:9" ht="15" customHeight="1" x14ac:dyDescent="0.2">
      <c r="A2" s="2" t="s">
        <v>65</v>
      </c>
      <c r="B2" s="2"/>
      <c r="C2" s="2"/>
      <c r="D2" s="2"/>
      <c r="E2" s="2"/>
      <c r="F2" s="2"/>
      <c r="G2" s="2"/>
      <c r="H2" s="2"/>
      <c r="I2" s="2"/>
    </row>
    <row r="3" spans="1:9" ht="15" customHeight="1" x14ac:dyDescent="0.2">
      <c r="A3" s="2" t="s">
        <v>24</v>
      </c>
      <c r="B3" s="2"/>
      <c r="C3" s="2"/>
      <c r="D3" s="2"/>
      <c r="E3" s="2"/>
      <c r="F3" s="2"/>
      <c r="G3" s="2"/>
      <c r="H3" s="2"/>
      <c r="I3" s="2"/>
    </row>
    <row r="4" spans="1:9" ht="15" customHeight="1" x14ac:dyDescent="0.2">
      <c r="A4" s="2" t="s">
        <v>66</v>
      </c>
      <c r="B4" s="2"/>
      <c r="C4" s="2"/>
      <c r="D4" s="2"/>
      <c r="E4" s="2"/>
      <c r="F4" s="2"/>
      <c r="G4" s="2"/>
      <c r="H4" s="2"/>
      <c r="I4" s="2"/>
    </row>
    <row r="5" spans="1:9" ht="15" customHeight="1" x14ac:dyDescent="0.2">
      <c r="A5" s="2" t="s">
        <v>25</v>
      </c>
      <c r="B5" s="2"/>
      <c r="C5" s="2"/>
      <c r="D5" s="2"/>
      <c r="E5" s="2"/>
      <c r="F5" s="2"/>
      <c r="G5" s="2"/>
      <c r="H5" s="2"/>
      <c r="I5" s="2"/>
    </row>
    <row r="6" spans="1:9" ht="26.25" customHeight="1" x14ac:dyDescent="0.2">
      <c r="A6" s="8" t="s">
        <v>79</v>
      </c>
      <c r="B6" s="2"/>
      <c r="C6" s="2"/>
      <c r="D6" s="2"/>
      <c r="E6" s="2"/>
      <c r="F6" s="2"/>
      <c r="G6" s="2"/>
      <c r="H6" s="2"/>
      <c r="I6" s="2"/>
    </row>
    <row r="7" spans="1:9" ht="21" customHeight="1" x14ac:dyDescent="0.2">
      <c r="A7" s="9" t="s">
        <v>26</v>
      </c>
      <c r="B7" s="10"/>
      <c r="C7" s="10"/>
      <c r="D7" s="10"/>
      <c r="E7" s="10"/>
      <c r="F7" s="10"/>
      <c r="G7" s="10"/>
      <c r="H7" s="10"/>
      <c r="I7" s="10"/>
    </row>
    <row r="8" spans="1:9" ht="21" customHeight="1" x14ac:dyDescent="0.2">
      <c r="A8" s="8" t="s">
        <v>28</v>
      </c>
      <c r="B8" s="10"/>
      <c r="C8" s="10"/>
      <c r="D8" s="10"/>
      <c r="E8" s="10"/>
      <c r="F8" s="10"/>
      <c r="G8" s="10"/>
      <c r="H8" s="10"/>
      <c r="I8" s="10"/>
    </row>
    <row r="9" spans="1:9" ht="21" customHeight="1" thickBot="1" x14ac:dyDescent="0.25">
      <c r="A9" s="6" t="s">
        <v>93</v>
      </c>
      <c r="B9" s="5"/>
      <c r="C9" s="5"/>
      <c r="D9" s="5"/>
      <c r="E9" s="5"/>
      <c r="F9" s="5"/>
      <c r="G9" s="5"/>
      <c r="H9" s="5"/>
      <c r="I9" s="5"/>
    </row>
    <row r="10" spans="1:9" ht="15" customHeight="1" thickTop="1" x14ac:dyDescent="0.2">
      <c r="A10" s="2"/>
      <c r="B10" s="2"/>
      <c r="C10" s="2"/>
      <c r="D10" s="2"/>
      <c r="E10" s="2"/>
      <c r="F10" s="2"/>
      <c r="G10" s="2"/>
      <c r="H10" s="2"/>
      <c r="I10" s="2"/>
    </row>
    <row r="11" spans="1:9" ht="15" customHeight="1" thickBot="1" x14ac:dyDescent="0.25">
      <c r="A11" s="12" t="s">
        <v>22</v>
      </c>
      <c r="B11" s="1" t="s">
        <v>1</v>
      </c>
      <c r="C11" s="1" t="s">
        <v>2</v>
      </c>
      <c r="D11" s="1" t="s">
        <v>3</v>
      </c>
      <c r="F11" s="12" t="s">
        <v>23</v>
      </c>
      <c r="G11" s="1" t="s">
        <v>0</v>
      </c>
      <c r="H11" s="1" t="s">
        <v>2</v>
      </c>
      <c r="I11" s="1" t="s">
        <v>3</v>
      </c>
    </row>
    <row r="12" spans="1:9" ht="15" customHeight="1" x14ac:dyDescent="0.2">
      <c r="A12" s="121" t="s">
        <v>13</v>
      </c>
      <c r="B12" s="122"/>
      <c r="C12" s="54" t="str">
        <f>IF(B12="","","100")</f>
        <v/>
      </c>
      <c r="D12" s="55"/>
      <c r="F12" s="1" t="s">
        <v>13</v>
      </c>
      <c r="G12" s="59"/>
      <c r="H12" s="11" t="str">
        <f>IF(G12="","","100")</f>
        <v/>
      </c>
      <c r="I12" s="55"/>
    </row>
    <row r="13" spans="1:9" ht="15" customHeight="1" x14ac:dyDescent="0.2">
      <c r="A13" s="121" t="s">
        <v>13</v>
      </c>
      <c r="B13" s="123"/>
      <c r="C13" s="54" t="str">
        <f t="shared" ref="C13:C20" si="0">IF(B13="","","100")</f>
        <v/>
      </c>
      <c r="D13" s="56"/>
      <c r="F13" s="1" t="s">
        <v>13</v>
      </c>
      <c r="G13" s="57"/>
      <c r="H13" s="11" t="str">
        <f t="shared" ref="H13:H20" si="1">IF(G13="","","100")</f>
        <v/>
      </c>
      <c r="I13" s="56"/>
    </row>
    <row r="14" spans="1:9" ht="15" customHeight="1" x14ac:dyDescent="0.2">
      <c r="A14" s="121" t="s">
        <v>13</v>
      </c>
      <c r="B14" s="123"/>
      <c r="C14" s="54" t="str">
        <f t="shared" si="0"/>
        <v/>
      </c>
      <c r="D14" s="56"/>
      <c r="F14" s="1" t="s">
        <v>13</v>
      </c>
      <c r="G14" s="57"/>
      <c r="H14" s="11" t="str">
        <f t="shared" si="1"/>
        <v/>
      </c>
      <c r="I14" s="56"/>
    </row>
    <row r="15" spans="1:9" ht="15" customHeight="1" x14ac:dyDescent="0.2">
      <c r="A15" s="121" t="s">
        <v>12</v>
      </c>
      <c r="B15" s="123"/>
      <c r="C15" s="54" t="str">
        <f t="shared" si="0"/>
        <v/>
      </c>
      <c r="D15" s="56"/>
      <c r="F15" s="1" t="s">
        <v>12</v>
      </c>
      <c r="G15" s="57"/>
      <c r="H15" s="11" t="str">
        <f t="shared" si="1"/>
        <v/>
      </c>
      <c r="I15" s="56"/>
    </row>
    <row r="16" spans="1:9" ht="15" customHeight="1" x14ac:dyDescent="0.2">
      <c r="A16" s="121" t="s">
        <v>12</v>
      </c>
      <c r="B16" s="123"/>
      <c r="C16" s="54" t="str">
        <f t="shared" si="0"/>
        <v/>
      </c>
      <c r="D16" s="56"/>
      <c r="F16" s="1" t="s">
        <v>12</v>
      </c>
      <c r="G16" s="57"/>
      <c r="H16" s="11" t="str">
        <f t="shared" si="1"/>
        <v/>
      </c>
      <c r="I16" s="56"/>
    </row>
    <row r="17" spans="1:9" ht="15" customHeight="1" x14ac:dyDescent="0.2">
      <c r="A17" s="121" t="s">
        <v>12</v>
      </c>
      <c r="B17" s="123"/>
      <c r="C17" s="54" t="str">
        <f t="shared" si="0"/>
        <v/>
      </c>
      <c r="D17" s="56"/>
      <c r="F17" s="1" t="s">
        <v>12</v>
      </c>
      <c r="G17" s="57"/>
      <c r="H17" s="11" t="str">
        <f t="shared" si="1"/>
        <v/>
      </c>
      <c r="I17" s="56"/>
    </row>
    <row r="18" spans="1:9" ht="15" customHeight="1" x14ac:dyDescent="0.2">
      <c r="A18" s="121" t="s">
        <v>11</v>
      </c>
      <c r="B18" s="123"/>
      <c r="C18" s="54" t="str">
        <f t="shared" si="0"/>
        <v/>
      </c>
      <c r="D18" s="56"/>
      <c r="F18" s="121" t="s">
        <v>11</v>
      </c>
      <c r="G18" s="57"/>
      <c r="H18" s="11" t="str">
        <f t="shared" si="1"/>
        <v/>
      </c>
      <c r="I18" s="56"/>
    </row>
    <row r="19" spans="1:9" ht="15" customHeight="1" x14ac:dyDescent="0.2">
      <c r="A19" s="121" t="s">
        <v>11</v>
      </c>
      <c r="B19" s="123"/>
      <c r="C19" s="54" t="str">
        <f t="shared" si="0"/>
        <v/>
      </c>
      <c r="D19" s="56"/>
      <c r="F19" s="121" t="s">
        <v>11</v>
      </c>
      <c r="G19" s="57"/>
      <c r="H19" s="11" t="str">
        <f t="shared" si="1"/>
        <v/>
      </c>
      <c r="I19" s="56"/>
    </row>
    <row r="20" spans="1:9" ht="15" customHeight="1" x14ac:dyDescent="0.2">
      <c r="A20" s="121" t="s">
        <v>11</v>
      </c>
      <c r="B20" s="123"/>
      <c r="C20" s="54" t="str">
        <f t="shared" si="0"/>
        <v/>
      </c>
      <c r="D20" s="56"/>
      <c r="F20" s="121" t="s">
        <v>11</v>
      </c>
      <c r="G20" s="57"/>
      <c r="H20" s="11" t="str">
        <f t="shared" si="1"/>
        <v/>
      </c>
      <c r="I20" s="56"/>
    </row>
    <row r="21" spans="1:9" ht="15" customHeight="1" x14ac:dyDescent="0.2">
      <c r="A21" s="121" t="s">
        <v>10</v>
      </c>
      <c r="B21" s="123"/>
      <c r="C21" s="54" t="str">
        <f>IF(B21="","","200")</f>
        <v/>
      </c>
      <c r="D21" s="56"/>
      <c r="F21" s="121" t="s">
        <v>10</v>
      </c>
      <c r="G21" s="57"/>
      <c r="H21" s="11" t="str">
        <f>IF(G21="","","200")</f>
        <v/>
      </c>
      <c r="I21" s="56"/>
    </row>
    <row r="22" spans="1:9" ht="15" customHeight="1" x14ac:dyDescent="0.2">
      <c r="A22" s="121" t="s">
        <v>10</v>
      </c>
      <c r="B22" s="123"/>
      <c r="C22" s="54" t="str">
        <f>IF(B22="","","200")</f>
        <v/>
      </c>
      <c r="D22" s="56"/>
      <c r="F22" s="121" t="s">
        <v>10</v>
      </c>
      <c r="G22" s="57"/>
      <c r="H22" s="11" t="str">
        <f>IF(G22="","","200")</f>
        <v/>
      </c>
      <c r="I22" s="56"/>
    </row>
    <row r="23" spans="1:9" ht="15" customHeight="1" x14ac:dyDescent="0.2">
      <c r="A23" s="121" t="s">
        <v>10</v>
      </c>
      <c r="B23" s="123"/>
      <c r="C23" s="54" t="str">
        <f>IF(B23="","","200")</f>
        <v/>
      </c>
      <c r="D23" s="56"/>
      <c r="F23" s="121" t="s">
        <v>10</v>
      </c>
      <c r="G23" s="57"/>
      <c r="H23" s="11" t="str">
        <f>IF(G23="","","200")</f>
        <v/>
      </c>
      <c r="I23" s="56"/>
    </row>
    <row r="24" spans="1:9" ht="15" customHeight="1" x14ac:dyDescent="0.2">
      <c r="A24" s="121" t="s">
        <v>9</v>
      </c>
      <c r="B24" s="123"/>
      <c r="C24" s="54" t="str">
        <f>IF(B24="","","400")</f>
        <v/>
      </c>
      <c r="D24" s="56"/>
      <c r="F24" s="121" t="s">
        <v>8</v>
      </c>
      <c r="G24" s="57"/>
      <c r="H24" s="11" t="str">
        <f>IF(G24="","","800")</f>
        <v/>
      </c>
      <c r="I24" s="56"/>
    </row>
    <row r="25" spans="1:9" ht="15" customHeight="1" x14ac:dyDescent="0.2">
      <c r="A25" s="121" t="s">
        <v>9</v>
      </c>
      <c r="B25" s="123"/>
      <c r="C25" s="54" t="str">
        <f>IF(B25="","","400")</f>
        <v/>
      </c>
      <c r="D25" s="56"/>
      <c r="F25" s="121" t="s">
        <v>8</v>
      </c>
      <c r="G25" s="57"/>
      <c r="H25" s="11" t="str">
        <f>IF(G25="","","800")</f>
        <v/>
      </c>
      <c r="I25" s="56"/>
    </row>
    <row r="26" spans="1:9" ht="15" customHeight="1" x14ac:dyDescent="0.2">
      <c r="A26" s="121" t="s">
        <v>9</v>
      </c>
      <c r="B26" s="123"/>
      <c r="C26" s="54" t="str">
        <f>IF(B26="","","400")</f>
        <v/>
      </c>
      <c r="D26" s="56"/>
      <c r="F26" s="121" t="s">
        <v>8</v>
      </c>
      <c r="G26" s="57"/>
      <c r="H26" s="11" t="str">
        <f>IF(G26="","","800")</f>
        <v/>
      </c>
      <c r="I26" s="56"/>
    </row>
    <row r="27" spans="1:9" ht="15" customHeight="1" x14ac:dyDescent="0.2">
      <c r="A27" s="121" t="s">
        <v>8</v>
      </c>
      <c r="B27" s="123"/>
      <c r="C27" s="54" t="str">
        <f>IF(B27="","","800")</f>
        <v/>
      </c>
      <c r="D27" s="56"/>
      <c r="F27" s="121" t="s">
        <v>8</v>
      </c>
      <c r="G27" s="57"/>
      <c r="H27" s="11" t="str">
        <f>IF(G27="","","800")</f>
        <v/>
      </c>
      <c r="I27" s="56"/>
    </row>
    <row r="28" spans="1:9" ht="15" customHeight="1" x14ac:dyDescent="0.2">
      <c r="A28" s="121" t="s">
        <v>8</v>
      </c>
      <c r="B28" s="123"/>
      <c r="C28" s="54" t="str">
        <f>IF(B28="","","800")</f>
        <v/>
      </c>
      <c r="D28" s="56"/>
      <c r="F28" s="121" t="s">
        <v>6</v>
      </c>
      <c r="G28" s="57"/>
      <c r="H28" s="11" t="str">
        <f>IF(G28="","","1500")</f>
        <v/>
      </c>
      <c r="I28" s="56"/>
    </row>
    <row r="29" spans="1:9" ht="15" customHeight="1" x14ac:dyDescent="0.2">
      <c r="A29" s="121" t="s">
        <v>8</v>
      </c>
      <c r="B29" s="123"/>
      <c r="C29" s="54" t="str">
        <f>IF(B29="","","800")</f>
        <v/>
      </c>
      <c r="D29" s="56"/>
      <c r="F29" s="121" t="s">
        <v>6</v>
      </c>
      <c r="G29" s="57"/>
      <c r="H29" s="11" t="str">
        <f>IF(G29="","","1500")</f>
        <v/>
      </c>
      <c r="I29" s="56"/>
    </row>
    <row r="30" spans="1:9" ht="15" customHeight="1" x14ac:dyDescent="0.2">
      <c r="A30" s="121" t="s">
        <v>7</v>
      </c>
      <c r="B30" s="123"/>
      <c r="C30" s="54" t="str">
        <f>IF(B30="","","1500")</f>
        <v/>
      </c>
      <c r="D30" s="56"/>
      <c r="F30" s="121" t="s">
        <v>6</v>
      </c>
      <c r="G30" s="57"/>
      <c r="H30" s="11" t="str">
        <f>IF(G30="","","1500")</f>
        <v/>
      </c>
      <c r="I30" s="56"/>
    </row>
    <row r="31" spans="1:9" ht="15" customHeight="1" x14ac:dyDescent="0.2">
      <c r="A31" s="121" t="s">
        <v>7</v>
      </c>
      <c r="B31" s="123"/>
      <c r="C31" s="54" t="str">
        <f>IF(B31="","","1500")</f>
        <v/>
      </c>
      <c r="D31" s="56"/>
      <c r="F31" s="121" t="s">
        <v>6</v>
      </c>
      <c r="G31" s="57"/>
      <c r="H31" s="11" t="str">
        <f>IF(G31="","","1500")</f>
        <v/>
      </c>
      <c r="I31" s="56"/>
    </row>
    <row r="32" spans="1:9" ht="15" customHeight="1" x14ac:dyDescent="0.2">
      <c r="A32" s="121" t="s">
        <v>6</v>
      </c>
      <c r="B32" s="123"/>
      <c r="C32" s="54" t="str">
        <f>IF(B32="","","1500")</f>
        <v/>
      </c>
      <c r="D32" s="56"/>
      <c r="F32" s="121" t="s">
        <v>21</v>
      </c>
      <c r="G32" s="57"/>
      <c r="H32" s="11" t="str">
        <f>IF(G32="","","100H")</f>
        <v/>
      </c>
      <c r="I32" s="56"/>
    </row>
    <row r="33" spans="1:9" ht="15" customHeight="1" x14ac:dyDescent="0.2">
      <c r="A33" s="121" t="s">
        <v>6</v>
      </c>
      <c r="B33" s="123"/>
      <c r="C33" s="54" t="str">
        <f>IF(B33="","","1500")</f>
        <v/>
      </c>
      <c r="D33" s="56"/>
      <c r="F33" s="121" t="s">
        <v>21</v>
      </c>
      <c r="G33" s="57"/>
      <c r="H33" s="11" t="str">
        <f>IF(G33="","","100H")</f>
        <v/>
      </c>
      <c r="I33" s="56"/>
    </row>
    <row r="34" spans="1:9" ht="15" customHeight="1" x14ac:dyDescent="0.2">
      <c r="A34" s="121" t="s">
        <v>6</v>
      </c>
      <c r="B34" s="123"/>
      <c r="C34" s="54" t="str">
        <f>IF(B34="","","1500")</f>
        <v/>
      </c>
      <c r="D34" s="56"/>
      <c r="F34" s="121" t="s">
        <v>21</v>
      </c>
      <c r="G34" s="57"/>
      <c r="H34" s="11" t="str">
        <f>IF(G34="","","100H")</f>
        <v/>
      </c>
      <c r="I34" s="56"/>
    </row>
    <row r="35" spans="1:9" ht="15" customHeight="1" x14ac:dyDescent="0.2">
      <c r="A35" s="121" t="s">
        <v>5</v>
      </c>
      <c r="B35" s="123"/>
      <c r="C35" s="54" t="str">
        <f>IF(B35="","","3000")</f>
        <v/>
      </c>
      <c r="D35" s="56"/>
      <c r="F35" s="121" t="s">
        <v>14</v>
      </c>
      <c r="G35" s="57"/>
      <c r="H35" s="3" t="str">
        <f t="shared" ref="H35:H40" si="2">IF(G35="","","800R")</f>
        <v/>
      </c>
      <c r="I35" s="56"/>
    </row>
    <row r="36" spans="1:9" ht="15" customHeight="1" x14ac:dyDescent="0.2">
      <c r="A36" s="121" t="s">
        <v>5</v>
      </c>
      <c r="B36" s="123"/>
      <c r="C36" s="54" t="str">
        <f>IF(B36="","","3000")</f>
        <v/>
      </c>
      <c r="D36" s="56"/>
      <c r="F36" s="121" t="s">
        <v>14</v>
      </c>
      <c r="G36" s="57"/>
      <c r="H36" s="3" t="str">
        <f t="shared" si="2"/>
        <v/>
      </c>
      <c r="I36" s="56"/>
    </row>
    <row r="37" spans="1:9" ht="15" customHeight="1" x14ac:dyDescent="0.2">
      <c r="A37" s="121" t="s">
        <v>5</v>
      </c>
      <c r="B37" s="123"/>
      <c r="C37" s="54" t="str">
        <f>IF(B37="","","3000")</f>
        <v/>
      </c>
      <c r="D37" s="56"/>
      <c r="F37" s="121" t="s">
        <v>14</v>
      </c>
      <c r="G37" s="57"/>
      <c r="H37" s="3" t="str">
        <f t="shared" si="2"/>
        <v/>
      </c>
      <c r="I37" s="56"/>
    </row>
    <row r="38" spans="1:9" ht="15" customHeight="1" x14ac:dyDescent="0.2">
      <c r="A38" s="121" t="s">
        <v>5</v>
      </c>
      <c r="B38" s="123"/>
      <c r="C38" s="54" t="str">
        <f>IF(B38="","","3000")</f>
        <v/>
      </c>
      <c r="D38" s="56"/>
      <c r="F38" s="121" t="s">
        <v>14</v>
      </c>
      <c r="G38" s="57"/>
      <c r="H38" s="3" t="str">
        <f t="shared" si="2"/>
        <v/>
      </c>
      <c r="I38" s="56"/>
    </row>
    <row r="39" spans="1:9" ht="15" customHeight="1" x14ac:dyDescent="0.2">
      <c r="A39" s="121" t="s">
        <v>4</v>
      </c>
      <c r="B39" s="123"/>
      <c r="C39" s="54" t="str">
        <f>IF(B39="","","110H")</f>
        <v/>
      </c>
      <c r="D39" s="56"/>
      <c r="F39" s="121" t="s">
        <v>14</v>
      </c>
      <c r="G39" s="57"/>
      <c r="H39" s="3" t="str">
        <f t="shared" si="2"/>
        <v/>
      </c>
      <c r="I39" s="56"/>
    </row>
    <row r="40" spans="1:9" ht="15" customHeight="1" x14ac:dyDescent="0.2">
      <c r="A40" s="121" t="s">
        <v>4</v>
      </c>
      <c r="B40" s="123"/>
      <c r="C40" s="54" t="str">
        <f>IF(B40="","","110H")</f>
        <v/>
      </c>
      <c r="D40" s="56"/>
      <c r="F40" s="121" t="s">
        <v>14</v>
      </c>
      <c r="G40" s="57"/>
      <c r="H40" s="3" t="str">
        <f t="shared" si="2"/>
        <v/>
      </c>
      <c r="I40" s="56"/>
    </row>
    <row r="41" spans="1:9" ht="15" customHeight="1" x14ac:dyDescent="0.2">
      <c r="A41" s="121" t="s">
        <v>4</v>
      </c>
      <c r="B41" s="123"/>
      <c r="C41" s="54" t="str">
        <f>IF(B41="","","110H")</f>
        <v/>
      </c>
      <c r="D41" s="56"/>
      <c r="F41" s="121" t="s">
        <v>15</v>
      </c>
      <c r="G41" s="57"/>
      <c r="H41" s="3" t="str">
        <f>IF(G41="","","HJ")</f>
        <v/>
      </c>
      <c r="I41" s="56"/>
    </row>
    <row r="42" spans="1:9" ht="15" customHeight="1" x14ac:dyDescent="0.2">
      <c r="A42" s="121" t="s">
        <v>14</v>
      </c>
      <c r="B42" s="123"/>
      <c r="C42" s="54" t="str">
        <f t="shared" ref="C42:C47" si="3">IF(B42="","","800R")</f>
        <v/>
      </c>
      <c r="D42" s="56"/>
      <c r="F42" s="121" t="s">
        <v>15</v>
      </c>
      <c r="G42" s="57"/>
      <c r="H42" s="11" t="str">
        <f>IF(G42="","","HJ")</f>
        <v/>
      </c>
      <c r="I42" s="56"/>
    </row>
    <row r="43" spans="1:9" ht="15" customHeight="1" x14ac:dyDescent="0.2">
      <c r="A43" s="121" t="s">
        <v>14</v>
      </c>
      <c r="B43" s="123"/>
      <c r="C43" s="54" t="str">
        <f t="shared" si="3"/>
        <v/>
      </c>
      <c r="D43" s="56"/>
      <c r="F43" s="121" t="s">
        <v>15</v>
      </c>
      <c r="G43" s="57"/>
      <c r="H43" s="11" t="str">
        <f>IF(G43="","","HJ")</f>
        <v/>
      </c>
      <c r="I43" s="56"/>
    </row>
    <row r="44" spans="1:9" ht="15" customHeight="1" x14ac:dyDescent="0.2">
      <c r="A44" s="121" t="s">
        <v>14</v>
      </c>
      <c r="B44" s="123"/>
      <c r="C44" s="54" t="str">
        <f t="shared" si="3"/>
        <v/>
      </c>
      <c r="D44" s="56"/>
      <c r="F44" s="121" t="s">
        <v>27</v>
      </c>
      <c r="G44" s="57"/>
      <c r="H44" s="11" t="str">
        <f>IF(G44="","","PV")</f>
        <v/>
      </c>
      <c r="I44" s="56"/>
    </row>
    <row r="45" spans="1:9" ht="15" customHeight="1" x14ac:dyDescent="0.2">
      <c r="A45" s="121" t="s">
        <v>14</v>
      </c>
      <c r="B45" s="123"/>
      <c r="C45" s="54" t="str">
        <f t="shared" si="3"/>
        <v/>
      </c>
      <c r="D45" s="56"/>
      <c r="F45" s="121" t="s">
        <v>27</v>
      </c>
      <c r="G45" s="57"/>
      <c r="H45" s="11" t="str">
        <f>IF(G45="","","PV")</f>
        <v/>
      </c>
      <c r="I45" s="56"/>
    </row>
    <row r="46" spans="1:9" ht="15" customHeight="1" x14ac:dyDescent="0.2">
      <c r="A46" s="121" t="s">
        <v>14</v>
      </c>
      <c r="B46" s="123"/>
      <c r="C46" s="54" t="str">
        <f t="shared" si="3"/>
        <v/>
      </c>
      <c r="D46" s="56"/>
      <c r="F46" s="121" t="s">
        <v>27</v>
      </c>
      <c r="G46" s="57"/>
      <c r="H46" s="11" t="str">
        <f>IF(G46="","","PV")</f>
        <v/>
      </c>
      <c r="I46" s="56"/>
    </row>
    <row r="47" spans="1:9" ht="15" customHeight="1" x14ac:dyDescent="0.2">
      <c r="A47" s="121" t="s">
        <v>14</v>
      </c>
      <c r="B47" s="123"/>
      <c r="C47" s="54" t="str">
        <f t="shared" si="3"/>
        <v/>
      </c>
      <c r="D47" s="56"/>
      <c r="F47" s="121" t="s">
        <v>17</v>
      </c>
      <c r="G47" s="57"/>
      <c r="H47" s="11" t="str">
        <f>IF(G47="","","LJ")</f>
        <v/>
      </c>
      <c r="I47" s="56"/>
    </row>
    <row r="48" spans="1:9" ht="15" customHeight="1" x14ac:dyDescent="0.2">
      <c r="A48" s="121" t="s">
        <v>15</v>
      </c>
      <c r="B48" s="123"/>
      <c r="C48" s="54" t="str">
        <f>IF(B48="","","HJ")</f>
        <v/>
      </c>
      <c r="D48" s="56"/>
      <c r="F48" s="121" t="s">
        <v>17</v>
      </c>
      <c r="G48" s="57"/>
      <c r="H48" s="11" t="str">
        <f>IF(G48="","","LJ")</f>
        <v/>
      </c>
      <c r="I48" s="56"/>
    </row>
    <row r="49" spans="1:10" ht="15" customHeight="1" x14ac:dyDescent="0.2">
      <c r="A49" s="121" t="s">
        <v>15</v>
      </c>
      <c r="B49" s="123"/>
      <c r="C49" s="54" t="str">
        <f>IF(B49="","","HJ")</f>
        <v/>
      </c>
      <c r="D49" s="56"/>
      <c r="F49" s="121" t="s">
        <v>18</v>
      </c>
      <c r="G49" s="57"/>
      <c r="H49" s="11" t="str">
        <f>IF(G49="","","LJ")</f>
        <v/>
      </c>
      <c r="I49" s="56"/>
    </row>
    <row r="50" spans="1:10" ht="15" customHeight="1" x14ac:dyDescent="0.2">
      <c r="A50" s="121" t="s">
        <v>15</v>
      </c>
      <c r="B50" s="123"/>
      <c r="C50" s="54" t="str">
        <f>IF(B50="","","HJ")</f>
        <v/>
      </c>
      <c r="D50" s="56"/>
      <c r="F50" s="121" t="s">
        <v>18</v>
      </c>
      <c r="G50" s="57"/>
      <c r="H50" s="11" t="str">
        <f>IF(G50="","","LJ")</f>
        <v/>
      </c>
      <c r="I50" s="56"/>
    </row>
    <row r="51" spans="1:10" ht="15" customHeight="1" x14ac:dyDescent="0.2">
      <c r="A51" s="121" t="s">
        <v>16</v>
      </c>
      <c r="B51" s="123"/>
      <c r="C51" s="54" t="str">
        <f>IF(B51="","","PV")</f>
        <v/>
      </c>
      <c r="D51" s="56"/>
      <c r="F51" s="121" t="s">
        <v>19</v>
      </c>
      <c r="G51" s="57"/>
      <c r="H51" s="11" t="str">
        <f>IF(G51="","","SP")</f>
        <v/>
      </c>
      <c r="I51" s="56"/>
    </row>
    <row r="52" spans="1:10" ht="15" customHeight="1" x14ac:dyDescent="0.2">
      <c r="A52" s="121" t="s">
        <v>16</v>
      </c>
      <c r="B52" s="123"/>
      <c r="C52" s="54" t="str">
        <f>IF(B52="","","PV")</f>
        <v/>
      </c>
      <c r="D52" s="56"/>
      <c r="F52" s="121" t="s">
        <v>19</v>
      </c>
      <c r="G52" s="57"/>
      <c r="H52" s="11" t="str">
        <f>IF(G52="","","SP")</f>
        <v/>
      </c>
      <c r="I52" s="56"/>
    </row>
    <row r="53" spans="1:10" ht="15" customHeight="1" x14ac:dyDescent="0.2">
      <c r="A53" s="121" t="s">
        <v>16</v>
      </c>
      <c r="B53" s="123"/>
      <c r="C53" s="54" t="str">
        <f>IF(B53="","","PV")</f>
        <v/>
      </c>
      <c r="D53" s="56"/>
      <c r="F53" s="121" t="s">
        <v>19</v>
      </c>
      <c r="G53" s="57"/>
      <c r="H53" s="11" t="str">
        <f>IF(G53="","","SP")</f>
        <v/>
      </c>
      <c r="I53" s="56"/>
    </row>
    <row r="54" spans="1:10" ht="15" customHeight="1" x14ac:dyDescent="0.2">
      <c r="A54" s="121" t="s">
        <v>17</v>
      </c>
      <c r="B54" s="123"/>
      <c r="C54" s="54" t="str">
        <f>IF(B54="","","LJ")</f>
        <v/>
      </c>
      <c r="D54" s="56"/>
      <c r="F54" s="121" t="s">
        <v>20</v>
      </c>
      <c r="G54" s="57"/>
      <c r="H54" s="3" t="str">
        <f>IF(G54="","","3A")</f>
        <v/>
      </c>
      <c r="I54" s="52"/>
    </row>
    <row r="55" spans="1:10" ht="15" customHeight="1" x14ac:dyDescent="0.2">
      <c r="A55" s="121" t="s">
        <v>17</v>
      </c>
      <c r="B55" s="123"/>
      <c r="C55" s="54" t="str">
        <f>IF(B55="","","LJ")</f>
        <v/>
      </c>
      <c r="D55" s="56"/>
      <c r="F55" s="121" t="s">
        <v>20</v>
      </c>
      <c r="G55" s="57"/>
      <c r="H55" s="3" t="str">
        <f>IF(G55="","","3A")</f>
        <v/>
      </c>
      <c r="I55" s="52"/>
    </row>
    <row r="56" spans="1:10" ht="15" customHeight="1" thickBot="1" x14ac:dyDescent="0.25">
      <c r="A56" s="121" t="s">
        <v>18</v>
      </c>
      <c r="B56" s="123"/>
      <c r="C56" s="54" t="str">
        <f>IF(B56="","","LJ")</f>
        <v/>
      </c>
      <c r="D56" s="56"/>
      <c r="F56" s="121" t="s">
        <v>20</v>
      </c>
      <c r="G56" s="60"/>
      <c r="H56" s="3" t="str">
        <f>IF(G56="","","3A")</f>
        <v/>
      </c>
      <c r="I56" s="53"/>
    </row>
    <row r="57" spans="1:10" ht="15" customHeight="1" x14ac:dyDescent="0.2">
      <c r="A57" s="121" t="s">
        <v>18</v>
      </c>
      <c r="B57" s="123"/>
      <c r="C57" s="54" t="str">
        <f>IF(B57="","","LJ")</f>
        <v/>
      </c>
      <c r="D57" s="56"/>
      <c r="F57" s="121"/>
    </row>
    <row r="58" spans="1:10" ht="15" customHeight="1" x14ac:dyDescent="0.2">
      <c r="A58" s="121" t="s">
        <v>19</v>
      </c>
      <c r="B58" s="123"/>
      <c r="C58" s="54" t="str">
        <f>IF(B58="","","SP")</f>
        <v/>
      </c>
      <c r="D58" s="56"/>
      <c r="F58" s="121"/>
    </row>
    <row r="59" spans="1:10" ht="15" customHeight="1" x14ac:dyDescent="0.2">
      <c r="A59" s="121" t="s">
        <v>19</v>
      </c>
      <c r="B59" s="123"/>
      <c r="C59" s="54" t="str">
        <f>IF(B59="","","SP")</f>
        <v/>
      </c>
      <c r="D59" s="56"/>
      <c r="F59" s="121"/>
    </row>
    <row r="60" spans="1:10" ht="15" customHeight="1" x14ac:dyDescent="0.2">
      <c r="A60" s="121" t="s">
        <v>19</v>
      </c>
      <c r="B60" s="123"/>
      <c r="C60" s="54" t="str">
        <f>IF(B60="","","SP")</f>
        <v/>
      </c>
      <c r="D60" s="56"/>
      <c r="F60" s="121"/>
    </row>
    <row r="61" spans="1:10" ht="15" customHeight="1" x14ac:dyDescent="0.2">
      <c r="A61" s="121" t="s">
        <v>20</v>
      </c>
      <c r="B61" s="123"/>
      <c r="C61" s="54" t="str">
        <f>IF(B61="","","3A")</f>
        <v/>
      </c>
      <c r="D61" s="57"/>
      <c r="F61" s="121"/>
      <c r="J61" s="7"/>
    </row>
    <row r="62" spans="1:10" ht="15" customHeight="1" x14ac:dyDescent="0.2">
      <c r="A62" s="121" t="s">
        <v>20</v>
      </c>
      <c r="B62" s="123"/>
      <c r="C62" s="54" t="str">
        <f>IF(B62="","","3A")</f>
        <v/>
      </c>
      <c r="D62" s="57"/>
      <c r="F62" s="121"/>
      <c r="J62" s="7"/>
    </row>
    <row r="63" spans="1:10" ht="15" customHeight="1" thickBot="1" x14ac:dyDescent="0.25">
      <c r="A63" s="121" t="s">
        <v>20</v>
      </c>
      <c r="B63" s="124"/>
      <c r="C63" s="54" t="str">
        <f>IF(B63="","","3A")</f>
        <v/>
      </c>
      <c r="D63" s="58"/>
      <c r="F63" s="121"/>
    </row>
  </sheetData>
  <sheetProtection password="CEFB" sheet="1"/>
  <protectedRanges>
    <protectedRange sqref="B12:B63 D12:D63 G12:G56 I12:I56" name="範囲1"/>
  </protectedRanges>
  <phoneticPr fontId="1"/>
  <pageMargins left="0.7" right="0.7" top="0.75" bottom="0.75" header="0.3" footer="0.3"/>
  <pageSetup paperSize="9" orientation="portrait" horizontalDpi="4294967293" verticalDpi="0" r:id="rId1"/>
  <ignoredErrors>
    <ignoredError sqref="C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4"/>
  <sheetViews>
    <sheetView zoomScaleNormal="100" workbookViewId="0"/>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45" t="s">
        <v>29</v>
      </c>
      <c r="B1" s="2"/>
      <c r="C1" s="2"/>
      <c r="D1" s="2"/>
      <c r="E1" s="2"/>
      <c r="F1" s="2"/>
      <c r="G1" s="2"/>
      <c r="H1" s="2"/>
      <c r="I1" s="2"/>
      <c r="J1" s="2"/>
      <c r="K1" s="2"/>
      <c r="L1" s="2"/>
      <c r="M1" s="2"/>
      <c r="N1" s="2"/>
    </row>
    <row r="2" spans="1:19" ht="18" customHeight="1" x14ac:dyDescent="0.2"/>
    <row r="3" spans="1:19" s="49" customFormat="1" ht="18" customHeight="1" thickBot="1" x14ac:dyDescent="0.25">
      <c r="A3" s="32" t="s">
        <v>30</v>
      </c>
      <c r="B3" s="61"/>
      <c r="C3" s="61"/>
      <c r="D3" s="61"/>
      <c r="E3" s="61"/>
      <c r="F3" s="61"/>
      <c r="G3" s="61"/>
      <c r="H3" s="61"/>
      <c r="I3" s="61"/>
      <c r="J3" s="61"/>
      <c r="K3" s="61"/>
      <c r="L3" s="61"/>
    </row>
    <row r="4" spans="1:19" s="49" customFormat="1" ht="18" customHeight="1" thickBot="1" x14ac:dyDescent="0.25">
      <c r="C4" s="62"/>
      <c r="D4" s="62"/>
      <c r="E4" s="62" t="s">
        <v>33</v>
      </c>
      <c r="F4" s="63"/>
      <c r="G4" s="47" t="s">
        <v>34</v>
      </c>
      <c r="H4" s="63"/>
      <c r="I4" s="49" t="s">
        <v>36</v>
      </c>
      <c r="J4" s="212"/>
      <c r="K4" s="213"/>
      <c r="L4" s="49" t="s">
        <v>35</v>
      </c>
    </row>
    <row r="5" spans="1:19" s="49" customFormat="1" ht="18" customHeight="1" thickBot="1" x14ac:dyDescent="0.25">
      <c r="A5" s="46" t="s">
        <v>32</v>
      </c>
      <c r="B5" s="48" t="s">
        <v>31</v>
      </c>
    </row>
    <row r="6" spans="1:19" ht="18" customHeight="1" x14ac:dyDescent="0.2">
      <c r="B6" s="33"/>
      <c r="C6" s="186"/>
      <c r="D6" s="187"/>
      <c r="E6" s="187"/>
      <c r="F6" s="187"/>
      <c r="G6" s="187"/>
      <c r="H6" s="187"/>
      <c r="I6" s="187"/>
      <c r="J6" s="188"/>
      <c r="K6" s="66"/>
    </row>
    <row r="7" spans="1:19" ht="18" customHeight="1" thickBot="1" x14ac:dyDescent="0.25">
      <c r="A7" s="32" t="s">
        <v>38</v>
      </c>
      <c r="B7" s="8"/>
      <c r="C7" s="189"/>
      <c r="D7" s="190"/>
      <c r="E7" s="190"/>
      <c r="F7" s="190"/>
      <c r="G7" s="190"/>
      <c r="H7" s="190"/>
      <c r="I7" s="190"/>
      <c r="J7" s="191"/>
      <c r="K7" s="66"/>
      <c r="L7" s="50" t="s">
        <v>37</v>
      </c>
    </row>
    <row r="8" spans="1:19" ht="18" customHeight="1" thickBot="1" x14ac:dyDescent="0.25">
      <c r="B8" s="14"/>
    </row>
    <row r="9" spans="1:19" ht="18" customHeight="1" x14ac:dyDescent="0.2">
      <c r="A9" s="32" t="s">
        <v>39</v>
      </c>
      <c r="B9" s="186"/>
      <c r="C9" s="187"/>
      <c r="D9" s="187"/>
      <c r="E9" s="188"/>
      <c r="F9" s="185" t="s">
        <v>42</v>
      </c>
      <c r="G9" s="23"/>
      <c r="H9" s="23" t="s">
        <v>43</v>
      </c>
      <c r="I9" s="186"/>
      <c r="J9" s="187"/>
      <c r="K9" s="187"/>
      <c r="L9" s="188"/>
      <c r="M9" s="185" t="s">
        <v>41</v>
      </c>
      <c r="N9" s="23"/>
    </row>
    <row r="10" spans="1:19" ht="18" customHeight="1" thickBot="1" x14ac:dyDescent="0.25">
      <c r="A10" s="48" t="s">
        <v>40</v>
      </c>
      <c r="B10" s="189"/>
      <c r="C10" s="190"/>
      <c r="D10" s="190"/>
      <c r="E10" s="191"/>
      <c r="F10" s="185"/>
      <c r="G10" s="24"/>
      <c r="H10" s="23" t="s">
        <v>40</v>
      </c>
      <c r="I10" s="189"/>
      <c r="J10" s="190"/>
      <c r="K10" s="190"/>
      <c r="L10" s="191"/>
      <c r="M10" s="185"/>
      <c r="N10" s="24"/>
    </row>
    <row r="11" spans="1:19" ht="18" customHeight="1" thickBot="1" x14ac:dyDescent="0.25">
      <c r="A11" s="1"/>
      <c r="B11" s="18"/>
      <c r="C11" s="18"/>
      <c r="D11" s="18"/>
      <c r="E11" s="18"/>
      <c r="F11" s="1"/>
      <c r="G11" s="1"/>
      <c r="H11" s="1"/>
      <c r="I11" s="31"/>
      <c r="J11" s="31"/>
      <c r="K11" s="66"/>
      <c r="L11" s="31"/>
      <c r="M11" s="1"/>
      <c r="N11" s="1"/>
    </row>
    <row r="12" spans="1:19" ht="18" customHeight="1" x14ac:dyDescent="0.2">
      <c r="H12" t="s">
        <v>43</v>
      </c>
      <c r="I12" s="186"/>
      <c r="J12" s="187"/>
      <c r="K12" s="187"/>
      <c r="L12" s="188"/>
      <c r="M12" s="19"/>
      <c r="N12" s="19"/>
      <c r="O12" s="15" t="s">
        <v>45</v>
      </c>
      <c r="P12" s="2"/>
      <c r="Q12" s="2"/>
      <c r="R12" s="2"/>
      <c r="S12" s="2"/>
    </row>
    <row r="13" spans="1:19" ht="18" customHeight="1" thickBot="1" x14ac:dyDescent="0.25">
      <c r="E13" s="23" t="s">
        <v>52</v>
      </c>
      <c r="F13" s="24" t="s">
        <v>53</v>
      </c>
      <c r="H13" s="23" t="s">
        <v>44</v>
      </c>
      <c r="I13" s="189"/>
      <c r="J13" s="190"/>
      <c r="K13" s="190"/>
      <c r="L13" s="191"/>
      <c r="M13" s="19"/>
      <c r="N13" s="19"/>
      <c r="O13" s="15" t="s">
        <v>46</v>
      </c>
    </row>
    <row r="14" spans="1:19" ht="18" customHeight="1" thickBot="1" x14ac:dyDescent="0.25">
      <c r="A14" s="27"/>
      <c r="B14" s="205" t="s">
        <v>51</v>
      </c>
      <c r="C14" s="82" t="s">
        <v>55</v>
      </c>
      <c r="D14" s="87"/>
      <c r="E14" s="41"/>
      <c r="F14" s="43">
        <f>'県記録会千葉大会　参加申込書女子'!F14</f>
        <v>0</v>
      </c>
      <c r="G14" s="42"/>
      <c r="H14" s="16"/>
      <c r="I14" s="22"/>
      <c r="J14" s="22"/>
      <c r="K14" s="22"/>
      <c r="L14" s="22"/>
      <c r="M14" s="10"/>
      <c r="N14" s="10"/>
      <c r="O14" s="17"/>
    </row>
    <row r="15" spans="1:19" ht="18" customHeight="1" thickBot="1" x14ac:dyDescent="0.25">
      <c r="A15" s="26"/>
      <c r="B15" s="205"/>
      <c r="C15" s="83" t="s">
        <v>59</v>
      </c>
      <c r="D15" s="88"/>
      <c r="E15" s="41"/>
      <c r="F15" s="43">
        <f>'県記録会千葉大会　参加申込書女子'!F15</f>
        <v>0</v>
      </c>
      <c r="G15" s="1"/>
      <c r="H15" s="51" t="s">
        <v>47</v>
      </c>
      <c r="I15" s="186"/>
      <c r="J15" s="187"/>
      <c r="K15" s="187"/>
      <c r="L15" s="188"/>
      <c r="O15" s="17"/>
    </row>
    <row r="16" spans="1:19" ht="18" customHeight="1" thickBot="1" x14ac:dyDescent="0.25">
      <c r="A16" s="26"/>
      <c r="B16" s="205" t="s">
        <v>56</v>
      </c>
      <c r="C16" s="84" t="s">
        <v>57</v>
      </c>
      <c r="D16" s="85"/>
      <c r="E16" s="111">
        <f>E14*500</f>
        <v>0</v>
      </c>
      <c r="F16" s="21">
        <f>F14*500</f>
        <v>0</v>
      </c>
      <c r="G16" s="1"/>
      <c r="H16" s="7" t="s">
        <v>48</v>
      </c>
      <c r="I16" s="189"/>
      <c r="J16" s="190"/>
      <c r="K16" s="190"/>
      <c r="L16" s="191"/>
    </row>
    <row r="17" spans="1:15" ht="18" customHeight="1" x14ac:dyDescent="0.2">
      <c r="A17" s="26"/>
      <c r="B17" s="205"/>
      <c r="C17" s="84" t="s">
        <v>58</v>
      </c>
      <c r="D17" s="86"/>
      <c r="E17" s="20">
        <f>E15*1000</f>
        <v>0</v>
      </c>
      <c r="F17" s="20">
        <f>F15*1000</f>
        <v>0</v>
      </c>
      <c r="G17" s="1"/>
      <c r="H17" s="23" t="s">
        <v>47</v>
      </c>
      <c r="I17" s="186"/>
      <c r="J17" s="187"/>
      <c r="K17" s="187"/>
      <c r="L17" s="188"/>
    </row>
    <row r="18" spans="1:15" ht="18" customHeight="1" thickBot="1" x14ac:dyDescent="0.25">
      <c r="A18" s="26"/>
      <c r="B18" s="205" t="s">
        <v>54</v>
      </c>
      <c r="C18" s="206">
        <f>E16+E17+F16+F17</f>
        <v>0</v>
      </c>
      <c r="D18" s="207"/>
      <c r="E18" s="207"/>
      <c r="F18" s="208"/>
      <c r="G18" s="1"/>
      <c r="H18" s="1" t="s">
        <v>49</v>
      </c>
      <c r="I18" s="189"/>
      <c r="J18" s="190"/>
      <c r="K18" s="190"/>
      <c r="L18" s="191"/>
    </row>
    <row r="19" spans="1:15" ht="18" customHeight="1" x14ac:dyDescent="0.2">
      <c r="A19" s="26"/>
      <c r="B19" s="205"/>
      <c r="C19" s="209"/>
      <c r="D19" s="210"/>
      <c r="E19" s="210"/>
      <c r="F19" s="211"/>
      <c r="H19" s="23" t="s">
        <v>47</v>
      </c>
      <c r="I19" s="199"/>
      <c r="J19" s="200"/>
      <c r="K19" s="200"/>
      <c r="L19" s="201"/>
    </row>
    <row r="20" spans="1:15" ht="18" customHeight="1" thickBot="1" x14ac:dyDescent="0.25">
      <c r="A20" s="28"/>
      <c r="B20" s="25"/>
      <c r="C20" s="29"/>
      <c r="D20" s="29"/>
      <c r="E20" s="29"/>
      <c r="F20" s="30"/>
      <c r="G20" s="13"/>
      <c r="H20" s="1" t="s">
        <v>50</v>
      </c>
      <c r="I20" s="202"/>
      <c r="J20" s="203"/>
      <c r="K20" s="203"/>
      <c r="L20" s="204"/>
    </row>
    <row r="21" spans="1:15" ht="18" customHeight="1" thickBot="1" x14ac:dyDescent="0.25">
      <c r="A21" s="14"/>
      <c r="B21" s="14"/>
      <c r="C21" s="14"/>
      <c r="D21" s="14"/>
      <c r="E21" s="14"/>
    </row>
    <row r="22" spans="1:15" ht="22.5" customHeight="1" thickTop="1" x14ac:dyDescent="0.2">
      <c r="A22" s="69" t="s">
        <v>61</v>
      </c>
      <c r="B22" s="89" t="s">
        <v>60</v>
      </c>
      <c r="C22" s="70" t="s">
        <v>73</v>
      </c>
      <c r="D22" s="93" t="s">
        <v>74</v>
      </c>
      <c r="E22" s="80" t="s">
        <v>62</v>
      </c>
      <c r="F22" s="90" t="s">
        <v>3</v>
      </c>
      <c r="G22" s="91" t="s">
        <v>75</v>
      </c>
      <c r="H22" s="72" t="s">
        <v>61</v>
      </c>
      <c r="I22" s="89" t="s">
        <v>1</v>
      </c>
      <c r="J22" s="102" t="s">
        <v>73</v>
      </c>
      <c r="K22" s="71" t="s">
        <v>74</v>
      </c>
      <c r="L22" s="80" t="s">
        <v>62</v>
      </c>
      <c r="M22" s="90" t="s">
        <v>3</v>
      </c>
      <c r="N22" s="92" t="s">
        <v>75</v>
      </c>
    </row>
    <row r="23" spans="1:15" ht="22.5" customHeight="1" x14ac:dyDescent="0.2">
      <c r="A23" s="73" t="s">
        <v>13</v>
      </c>
      <c r="B23" s="78" t="str">
        <f>IF(データとりまとめシート!B12="","━",データとりまとめシート!B12)</f>
        <v>━</v>
      </c>
      <c r="C23" s="34" t="str">
        <f>IF(B23="━","━",VLOOKUP(B23,選手情報打ち込み男子!$1:$1048576,2,FALSE))</f>
        <v>━</v>
      </c>
      <c r="D23" s="94" t="str">
        <f>IF(B23="━","━",VLOOKUP(B23,選手情報打ち込み男子!$1:$1048576,3,FALSE))</f>
        <v>━</v>
      </c>
      <c r="E23" s="78" t="str">
        <f>IF(B23="━","━",VLOOKUP(B23,選手情報打ち込み男子!$1:$1048576,6,FALSE))</f>
        <v>━</v>
      </c>
      <c r="F23" s="40" t="str">
        <f>IF(データとりまとめシート!D12="","━",データとりまとめシート!D12)</f>
        <v>━</v>
      </c>
      <c r="G23" s="34" t="str">
        <f>IF(データとりまとめシート!B12="","━","認")</f>
        <v>━</v>
      </c>
      <c r="H23" s="35" t="s">
        <v>4</v>
      </c>
      <c r="I23" s="78" t="str">
        <f>IF(データとりまとめシート!B39="","━",データとりまとめシート!B39)</f>
        <v>━</v>
      </c>
      <c r="J23" s="103" t="str">
        <f>IF(I23="━","━",VLOOKUP(I23,選手情報打ち込み男子!$1:$1048576,2,FALSE))</f>
        <v>━</v>
      </c>
      <c r="K23" s="101" t="str">
        <f>IF(I23="━","━",VLOOKUP(I23,選手情報打ち込み男子!$1:$1048576,3,FALSE))</f>
        <v>━</v>
      </c>
      <c r="L23" s="81" t="str">
        <f>IF(I23="━","━",VLOOKUP(I23,選手情報打ち込み男子!$1:$1048576,6,FALSE))</f>
        <v>━</v>
      </c>
      <c r="M23" s="40" t="str">
        <f>IF(データとりまとめシート!D39="","━",データとりまとめシート!D39)</f>
        <v>━</v>
      </c>
      <c r="N23" s="74" t="str">
        <f>IF(データとりまとめシート!B39="","━","認")</f>
        <v>━</v>
      </c>
    </row>
    <row r="24" spans="1:15" ht="22.5" customHeight="1" x14ac:dyDescent="0.2">
      <c r="A24" s="73" t="s">
        <v>13</v>
      </c>
      <c r="B24" s="34" t="str">
        <f>IF(データとりまとめシート!B13="","━",データとりまとめシート!B13)</f>
        <v>━</v>
      </c>
      <c r="C24" s="34" t="str">
        <f>IF(B24="━","━",VLOOKUP(B24,選手情報打ち込み男子!$1:$1048576,2,FALSE))</f>
        <v>━</v>
      </c>
      <c r="D24" s="94" t="str">
        <f>IF(B24="━","━",VLOOKUP(B24,選手情報打ち込み男子!$1:$1048576,3,FALSE))</f>
        <v>━</v>
      </c>
      <c r="E24" s="78" t="str">
        <f>IF(B24="━","━",VLOOKUP(B24,選手情報打ち込み男子!$1:$1048576,6,FALSE))</f>
        <v>━</v>
      </c>
      <c r="F24" s="40" t="str">
        <f>IF(データとりまとめシート!D13="","━",データとりまとめシート!D13)</f>
        <v>━</v>
      </c>
      <c r="G24" s="34" t="str">
        <f>IF(データとりまとめシート!B13="","━","認")</f>
        <v>━</v>
      </c>
      <c r="H24" s="35" t="s">
        <v>4</v>
      </c>
      <c r="I24" s="78" t="str">
        <f>IF(データとりまとめシート!B40="","━",データとりまとめシート!B40)</f>
        <v>━</v>
      </c>
      <c r="J24" s="103" t="str">
        <f>IF(I24="━","━",VLOOKUP(I24,選手情報打ち込み男子!$1:$1048576,2,FALSE))</f>
        <v>━</v>
      </c>
      <c r="K24" s="101" t="str">
        <f>IF(I24="━","━",VLOOKUP(I24,選手情報打ち込み男子!$1:$1048576,3,FALSE))</f>
        <v>━</v>
      </c>
      <c r="L24" s="81" t="str">
        <f>IF(I24="━","━",VLOOKUP(I24,選手情報打ち込み男子!$1:$1048576,6,FALSE))</f>
        <v>━</v>
      </c>
      <c r="M24" s="40" t="str">
        <f>IF(データとりまとめシート!D40="","━",データとりまとめシート!D40)</f>
        <v>━</v>
      </c>
      <c r="N24" s="74" t="str">
        <f>IF(データとりまとめシート!B40="","━","認")</f>
        <v>━</v>
      </c>
    </row>
    <row r="25" spans="1:15" ht="22.5" customHeight="1" x14ac:dyDescent="0.2">
      <c r="A25" s="73" t="s">
        <v>13</v>
      </c>
      <c r="B25" s="78" t="str">
        <f>IF(データとりまとめシート!B14="","━",データとりまとめシート!B14)</f>
        <v>━</v>
      </c>
      <c r="C25" s="95" t="str">
        <f>IF(B25="━","━",VLOOKUP(B25,選手情報打ち込み男子!$1:$1048576,2,FALSE))</f>
        <v>━</v>
      </c>
      <c r="D25" s="39" t="str">
        <f>IF(B25="━","━",VLOOKUP(B25,選手情報打ち込み男子!$1:$1048576,3,FALSE))</f>
        <v>━</v>
      </c>
      <c r="E25" s="78" t="str">
        <f>IF(B25="━","━",VLOOKUP(B25,選手情報打ち込み男子!$1:$1048576,6,FALSE))</f>
        <v>━</v>
      </c>
      <c r="F25" s="40" t="str">
        <f>IF(データとりまとめシート!D14="","━",データとりまとめシート!D14)</f>
        <v>━</v>
      </c>
      <c r="G25" s="34" t="str">
        <f>IF(データとりまとめシート!B14="","━","認")</f>
        <v>━</v>
      </c>
      <c r="H25" s="35" t="s">
        <v>4</v>
      </c>
      <c r="I25" s="78" t="str">
        <f>IF(データとりまとめシート!B41="","━",データとりまとめシート!B41)</f>
        <v>━</v>
      </c>
      <c r="J25" s="103" t="str">
        <f>IF(I25="━","━",VLOOKUP(I25,選手情報打ち込み男子!$1:$1048576,2,FALSE))</f>
        <v>━</v>
      </c>
      <c r="K25" s="101" t="str">
        <f>IF(I25="━","━",VLOOKUP(I25,選手情報打ち込み男子!$1:$1048576,3,FALSE))</f>
        <v>━</v>
      </c>
      <c r="L25" s="81" t="str">
        <f>IF(I25="━","━",VLOOKUP(I25,選手情報打ち込み男子!$1:$1048576,6,FALSE))</f>
        <v>━</v>
      </c>
      <c r="M25" s="40" t="str">
        <f>IF(データとりまとめシート!D41="","━",データとりまとめシート!D41)</f>
        <v>━</v>
      </c>
      <c r="N25" s="74" t="str">
        <f>IF(データとりまとめシート!B41="","━","認")</f>
        <v>━</v>
      </c>
      <c r="O25" s="14"/>
    </row>
    <row r="26" spans="1:15" ht="22.5" customHeight="1" x14ac:dyDescent="0.2">
      <c r="A26" s="73" t="s">
        <v>12</v>
      </c>
      <c r="B26" s="78" t="str">
        <f>IF(データとりまとめシート!B15="","━",データとりまとめシート!B15)</f>
        <v>━</v>
      </c>
      <c r="C26" s="95" t="str">
        <f>IF(B26="━","━",VLOOKUP(B26,選手情報打ち込み男子!$1:$1048576,2,FALSE))</f>
        <v>━</v>
      </c>
      <c r="D26" s="39" t="str">
        <f>IF(B26="━","━",VLOOKUP(B26,選手情報打ち込み男子!$1:$1048576,3,FALSE))</f>
        <v>━</v>
      </c>
      <c r="E26" s="78" t="str">
        <f>IF(B26="━","━",VLOOKUP(B26,選手情報打ち込み男子!$1:$1048576,6,FALSE))</f>
        <v>━</v>
      </c>
      <c r="F26" s="40" t="str">
        <f>IF(データとりまとめシート!D15="","━",データとりまとめシート!D15)</f>
        <v>━</v>
      </c>
      <c r="G26" s="34" t="str">
        <f>IF(データとりまとめシート!B15="","━","認")</f>
        <v>━</v>
      </c>
      <c r="H26" s="36" t="s">
        <v>14</v>
      </c>
      <c r="I26" s="78" t="str">
        <f>IF(データとりまとめシート!B42="","━",データとりまとめシート!B42)</f>
        <v>━</v>
      </c>
      <c r="J26" s="103" t="str">
        <f>IF(I26="━","━",VLOOKUP(I26,選手情報打ち込み男子!$1:$1048576,2,FALSE))</f>
        <v>━</v>
      </c>
      <c r="K26" s="101" t="str">
        <f>IF(I26="━","━",VLOOKUP(I26,選手情報打ち込み男子!$1:$1048576,3,FALSE))</f>
        <v>━</v>
      </c>
      <c r="L26" s="81" t="str">
        <f>IF(I26="━","━",VLOOKUP(I26,選手情報打ち込み男子!$1:$1048576,6,FALSE))</f>
        <v>━</v>
      </c>
      <c r="M26" s="40" t="str">
        <f>IF(データとりまとめシート!D42="","━",データとりまとめシート!D42)</f>
        <v>━</v>
      </c>
      <c r="N26" s="74" t="str">
        <f>IF(データとりまとめシート!B42="","━","認")</f>
        <v>━</v>
      </c>
    </row>
    <row r="27" spans="1:15" ht="22.5" customHeight="1" x14ac:dyDescent="0.2">
      <c r="A27" s="73" t="s">
        <v>12</v>
      </c>
      <c r="B27" s="78" t="str">
        <f>IF(データとりまとめシート!B16="","━",データとりまとめシート!B16)</f>
        <v>━</v>
      </c>
      <c r="C27" s="95" t="str">
        <f>IF(B27="━","━",VLOOKUP(B27,選手情報打ち込み男子!$1:$1048576,2,FALSE))</f>
        <v>━</v>
      </c>
      <c r="D27" s="39" t="str">
        <f>IF(B27="━","━",VLOOKUP(B27,選手情報打ち込み男子!$1:$1048576,3,FALSE))</f>
        <v>━</v>
      </c>
      <c r="E27" s="78" t="str">
        <f>IF(B27="━","━",VLOOKUP(B27,選手情報打ち込み男子!$1:$1048576,6,FALSE))</f>
        <v>━</v>
      </c>
      <c r="F27" s="40" t="str">
        <f>IF(データとりまとめシート!D16="","━",データとりまとめシート!D16)</f>
        <v>━</v>
      </c>
      <c r="G27" s="34" t="str">
        <f>IF(データとりまとめシート!B16="","━","認")</f>
        <v>━</v>
      </c>
      <c r="H27" s="36" t="s">
        <v>14</v>
      </c>
      <c r="I27" s="78" t="str">
        <f>IF(データとりまとめシート!B43="","━",データとりまとめシート!B43)</f>
        <v>━</v>
      </c>
      <c r="J27" s="103" t="str">
        <f>IF(I27="━","━",VLOOKUP(I27,選手情報打ち込み男子!$1:$1048576,2,FALSE))</f>
        <v>━</v>
      </c>
      <c r="K27" s="101" t="str">
        <f>IF(I27="━","━",VLOOKUP(I27,選手情報打ち込み男子!$1:$1048576,3,FALSE))</f>
        <v>━</v>
      </c>
      <c r="L27" s="81" t="str">
        <f>IF(I27="━","━",VLOOKUP(I27,選手情報打ち込み男子!$1:$1048576,6,FALSE))</f>
        <v>━</v>
      </c>
      <c r="M27" s="40" t="str">
        <f>IF(データとりまとめシート!D43="","━",データとりまとめシート!D43)</f>
        <v>━</v>
      </c>
      <c r="N27" s="74" t="str">
        <f>IF(データとりまとめシート!B43="","━","認")</f>
        <v>━</v>
      </c>
      <c r="O27" s="14"/>
    </row>
    <row r="28" spans="1:15" ht="22.5" customHeight="1" x14ac:dyDescent="0.2">
      <c r="A28" s="73" t="s">
        <v>12</v>
      </c>
      <c r="B28" s="78" t="str">
        <f>IF(データとりまとめシート!B17="","━",データとりまとめシート!B17)</f>
        <v>━</v>
      </c>
      <c r="C28" s="95" t="str">
        <f>IF(B28="━","━",VLOOKUP(B28,選手情報打ち込み男子!$1:$1048576,2,FALSE))</f>
        <v>━</v>
      </c>
      <c r="D28" s="39" t="str">
        <f>IF(B28="━","━",VLOOKUP(B28,選手情報打ち込み男子!$1:$1048576,3,FALSE))</f>
        <v>━</v>
      </c>
      <c r="E28" s="78" t="str">
        <f>IF(B28="━","━",VLOOKUP(B28,選手情報打ち込み男子!$1:$1048576,6,FALSE))</f>
        <v>━</v>
      </c>
      <c r="F28" s="40" t="str">
        <f>IF(データとりまとめシート!D17="","━",データとりまとめシート!D17)</f>
        <v>━</v>
      </c>
      <c r="G28" s="34" t="str">
        <f>IF(データとりまとめシート!B17="","━","認")</f>
        <v>━</v>
      </c>
      <c r="H28" s="36" t="s">
        <v>14</v>
      </c>
      <c r="I28" s="78" t="str">
        <f>IF(データとりまとめシート!B44="","━",データとりまとめシート!B44)</f>
        <v>━</v>
      </c>
      <c r="J28" s="103" t="str">
        <f>IF(I28="━","━",VLOOKUP(I28,選手情報打ち込み男子!$1:$1048576,2,FALSE))</f>
        <v>━</v>
      </c>
      <c r="K28" s="101" t="str">
        <f>IF(I28="━","━",VLOOKUP(I28,選手情報打ち込み男子!$1:$1048576,3,FALSE))</f>
        <v>━</v>
      </c>
      <c r="L28" s="81" t="str">
        <f>IF(I28="━","━",VLOOKUP(I28,選手情報打ち込み男子!$1:$1048576,6,FALSE))</f>
        <v>━</v>
      </c>
      <c r="M28" s="40" t="str">
        <f>IF(データとりまとめシート!D44="","━",データとりまとめシート!D44)</f>
        <v>━</v>
      </c>
      <c r="N28" s="74" t="str">
        <f>IF(データとりまとめシート!B44="","━","認")</f>
        <v>━</v>
      </c>
      <c r="O28" s="14"/>
    </row>
    <row r="29" spans="1:15" ht="22.5" customHeight="1" x14ac:dyDescent="0.2">
      <c r="A29" s="73" t="s">
        <v>11</v>
      </c>
      <c r="B29" s="78" t="str">
        <f>IF(データとりまとめシート!B18="","━",データとりまとめシート!B18)</f>
        <v>━</v>
      </c>
      <c r="C29" s="34" t="str">
        <f>IF(B29="━","━",VLOOKUP(B29,選手情報打ち込み男子!$1:$1048576,2,FALSE))</f>
        <v>━</v>
      </c>
      <c r="D29" s="94" t="str">
        <f>IF(B29="━","━",VLOOKUP(B29,選手情報打ち込み男子!$1:$1048576,3,FALSE))</f>
        <v>━</v>
      </c>
      <c r="E29" s="78" t="str">
        <f>IF(B29="━","━",VLOOKUP(B29,選手情報打ち込み男子!$1:$1048576,6,FALSE))</f>
        <v>━</v>
      </c>
      <c r="F29" s="40" t="str">
        <f>IF(データとりまとめシート!D18="","━",データとりまとめシート!D18)</f>
        <v>━</v>
      </c>
      <c r="G29" s="34" t="str">
        <f>IF(データとりまとめシート!B18="","━","認")</f>
        <v>━</v>
      </c>
      <c r="H29" s="36" t="s">
        <v>14</v>
      </c>
      <c r="I29" s="78" t="str">
        <f>IF(データとりまとめシート!B45="","━",データとりまとめシート!B45)</f>
        <v>━</v>
      </c>
      <c r="J29" s="103" t="str">
        <f>IF(I29="━","━",VLOOKUP(I29,選手情報打ち込み男子!$1:$1048576,2,FALSE))</f>
        <v>━</v>
      </c>
      <c r="K29" s="101" t="str">
        <f>IF(I29="━","━",VLOOKUP(I29,選手情報打ち込み男子!$1:$1048576,3,FALSE))</f>
        <v>━</v>
      </c>
      <c r="L29" s="81" t="str">
        <f>IF(I29="━","━",VLOOKUP(I29,選手情報打ち込み男子!$1:$1048576,6,FALSE))</f>
        <v>━</v>
      </c>
      <c r="M29" s="40" t="str">
        <f>IF(データとりまとめシート!D45="","━",データとりまとめシート!D45)</f>
        <v>━</v>
      </c>
      <c r="N29" s="74" t="str">
        <f>IF(データとりまとめシート!B45="","━","認")</f>
        <v>━</v>
      </c>
    </row>
    <row r="30" spans="1:15" ht="22.5" customHeight="1" x14ac:dyDescent="0.2">
      <c r="A30" s="73" t="s">
        <v>11</v>
      </c>
      <c r="B30" s="78" t="str">
        <f>IF(データとりまとめシート!B19="","━",データとりまとめシート!B19)</f>
        <v>━</v>
      </c>
      <c r="C30" s="34" t="str">
        <f>IF(B30="━","━",VLOOKUP(B30,選手情報打ち込み男子!$1:$1048576,2,FALSE))</f>
        <v>━</v>
      </c>
      <c r="D30" s="94" t="str">
        <f>IF(B30="━","━",VLOOKUP(B30,選手情報打ち込み男子!$1:$1048576,3,FALSE))</f>
        <v>━</v>
      </c>
      <c r="E30" s="78" t="str">
        <f>IF(B30="━","━",VLOOKUP(B30,選手情報打ち込み男子!$1:$1048576,6,FALSE))</f>
        <v>━</v>
      </c>
      <c r="F30" s="40" t="str">
        <f>IF(データとりまとめシート!D19="","━",データとりまとめシート!D19)</f>
        <v>━</v>
      </c>
      <c r="G30" s="34" t="str">
        <f>IF(データとりまとめシート!B19="","━","認")</f>
        <v>━</v>
      </c>
      <c r="H30" s="36" t="s">
        <v>14</v>
      </c>
      <c r="I30" s="78" t="str">
        <f>IF(データとりまとめシート!B46="","━",データとりまとめシート!B46)</f>
        <v>━</v>
      </c>
      <c r="J30" s="103" t="str">
        <f>IF(I30="━","━",VLOOKUP(I30,選手情報打ち込み男子!$1:$1048576,2,FALSE))</f>
        <v>━</v>
      </c>
      <c r="K30" s="101" t="str">
        <f>IF(I30="━","━",VLOOKUP(I30,選手情報打ち込み男子!$1:$1048576,3,FALSE))</f>
        <v>━</v>
      </c>
      <c r="L30" s="81" t="str">
        <f>IF(I30="━","━",VLOOKUP(I30,選手情報打ち込み男子!$1:$1048576,6,FALSE))</f>
        <v>━</v>
      </c>
      <c r="M30" s="40" t="str">
        <f>IF(データとりまとめシート!D46="","━",データとりまとめシート!D46)</f>
        <v>━</v>
      </c>
      <c r="N30" s="74" t="str">
        <f>IF(データとりまとめシート!B46="","━","認")</f>
        <v>━</v>
      </c>
    </row>
    <row r="31" spans="1:15" ht="22.5" customHeight="1" x14ac:dyDescent="0.2">
      <c r="A31" s="73" t="s">
        <v>11</v>
      </c>
      <c r="B31" s="78" t="str">
        <f>IF(データとりまとめシート!B20="","━",データとりまとめシート!B20)</f>
        <v>━</v>
      </c>
      <c r="C31" s="98" t="str">
        <f>IF(B31="━","━",VLOOKUP(B31,選手情報打ち込み男子!$1:$1048576,2,FALSE))</f>
        <v>━</v>
      </c>
      <c r="D31" s="94" t="str">
        <f>IF(B31="━","━",VLOOKUP(B31,選手情報打ち込み男子!$1:$1048576,3,FALSE))</f>
        <v>━</v>
      </c>
      <c r="E31" s="78" t="str">
        <f>IF(B31="━","━",VLOOKUP(B31,選手情報打ち込み男子!$1:$1048576,6,FALSE))</f>
        <v>━</v>
      </c>
      <c r="F31" s="40" t="str">
        <f>IF(データとりまとめシート!D20="","━",データとりまとめシート!D20)</f>
        <v>━</v>
      </c>
      <c r="G31" s="34" t="str">
        <f>IF(データとりまとめシート!B20="","━","認")</f>
        <v>━</v>
      </c>
      <c r="H31" s="36" t="s">
        <v>14</v>
      </c>
      <c r="I31" s="78" t="str">
        <f>IF(データとりまとめシート!B47="","━",データとりまとめシート!B47)</f>
        <v>━</v>
      </c>
      <c r="J31" s="103" t="str">
        <f>IF(I31="━","━",VLOOKUP(I31,選手情報打ち込み男子!$1:$1048576,2,FALSE))</f>
        <v>━</v>
      </c>
      <c r="K31" s="101" t="str">
        <f>IF(I31="━","━",VLOOKUP(I31,選手情報打ち込み男子!$1:$1048576,3,FALSE))</f>
        <v>━</v>
      </c>
      <c r="L31" s="81" t="str">
        <f>IF(I31="━","━",VLOOKUP(I31,選手情報打ち込み男子!$1:$1048576,6,FALSE))</f>
        <v>━</v>
      </c>
      <c r="M31" s="40" t="str">
        <f>IF(データとりまとめシート!D47="","━",データとりまとめシート!D47)</f>
        <v>━</v>
      </c>
      <c r="N31" s="74" t="str">
        <f>IF(データとりまとめシート!B47="","━","認")</f>
        <v>━</v>
      </c>
      <c r="O31" s="14"/>
    </row>
    <row r="32" spans="1:15" ht="22.5" customHeight="1" x14ac:dyDescent="0.2">
      <c r="A32" s="73" t="s">
        <v>10</v>
      </c>
      <c r="B32" s="78" t="str">
        <f>IF(データとりまとめシート!B21="","━",データとりまとめシート!B21)</f>
        <v>━</v>
      </c>
      <c r="C32" s="95" t="str">
        <f>IF(B32="━","━",VLOOKUP(B32,選手情報打ち込み男子!$1:$1048576,2,FALSE))</f>
        <v>━</v>
      </c>
      <c r="D32" s="39" t="str">
        <f>IF(B32="━","━",VLOOKUP(B32,選手情報打ち込み男子!$1:$1048576,3,FALSE))</f>
        <v>━</v>
      </c>
      <c r="E32" s="78" t="str">
        <f>IF(B32="━","━",VLOOKUP(B32,選手情報打ち込み男子!$1:$1048576,6,FALSE))</f>
        <v>━</v>
      </c>
      <c r="F32" s="40" t="str">
        <f>IF(データとりまとめシート!D21="","━",データとりまとめシート!D21)</f>
        <v>━</v>
      </c>
      <c r="G32" s="34" t="str">
        <f>IF(データとりまとめシート!B21="","━","認")</f>
        <v>━</v>
      </c>
      <c r="H32" s="35" t="s">
        <v>15</v>
      </c>
      <c r="I32" s="78" t="str">
        <f>IF(データとりまとめシート!B48="","━",データとりまとめシート!B48)</f>
        <v>━</v>
      </c>
      <c r="J32" s="103" t="str">
        <f>IF(I32="━","━",VLOOKUP(I32,選手情報打ち込み男子!$1:$1048576,2,FALSE))</f>
        <v>━</v>
      </c>
      <c r="K32" s="101" t="str">
        <f>IF(I32="━","━",VLOOKUP(I32,選手情報打ち込み男子!$1:$1048576,3,FALSE))</f>
        <v>━</v>
      </c>
      <c r="L32" s="81" t="str">
        <f>IF(I32="━","━",VLOOKUP(I32,選手情報打ち込み男子!$1:$1048576,6,FALSE))</f>
        <v>━</v>
      </c>
      <c r="M32" s="40" t="str">
        <f>IF(データとりまとめシート!D48="","━",データとりまとめシート!D48)</f>
        <v>━</v>
      </c>
      <c r="N32" s="74" t="str">
        <f>IF(データとりまとめシート!B48="","━","認")</f>
        <v>━</v>
      </c>
    </row>
    <row r="33" spans="1:15" ht="22.5" customHeight="1" x14ac:dyDescent="0.2">
      <c r="A33" s="73" t="s">
        <v>10</v>
      </c>
      <c r="B33" s="78" t="str">
        <f>IF(データとりまとめシート!B22="","━",データとりまとめシート!B22)</f>
        <v>━</v>
      </c>
      <c r="C33" s="97" t="str">
        <f>IF(B33="━","━",VLOOKUP(B33,選手情報打ち込み男子!$1:$1048576,2,FALSE))</f>
        <v>━</v>
      </c>
      <c r="D33" s="96" t="str">
        <f>IF(B33="━","━",VLOOKUP(B33,選手情報打ち込み男子!$1:$1048576,3,FALSE))</f>
        <v>━</v>
      </c>
      <c r="E33" s="78" t="str">
        <f>IF(B33="━","━",VLOOKUP(B33,選手情報打ち込み男子!$1:$1048576,6,FALSE))</f>
        <v>━</v>
      </c>
      <c r="F33" s="40" t="str">
        <f>IF(データとりまとめシート!D22="","━",データとりまとめシート!D22)</f>
        <v>━</v>
      </c>
      <c r="G33" s="38" t="str">
        <f>IF(データとりまとめシート!B22="","━","認")</f>
        <v>━</v>
      </c>
      <c r="H33" s="37" t="s">
        <v>15</v>
      </c>
      <c r="I33" s="78" t="str">
        <f>IF(データとりまとめシート!B49="","━",データとりまとめシート!B49)</f>
        <v>━</v>
      </c>
      <c r="J33" s="103" t="str">
        <f>IF(I33="━","━",VLOOKUP(I33,選手情報打ち込み男子!$1:$1048576,2,FALSE))</f>
        <v>━</v>
      </c>
      <c r="K33" s="101" t="str">
        <f>IF(I33="━","━",VLOOKUP(I33,選手情報打ち込み男子!$1:$1048576,3,FALSE))</f>
        <v>━</v>
      </c>
      <c r="L33" s="81" t="str">
        <f>IF(I33="━","━",VLOOKUP(I33,選手情報打ち込み男子!$1:$1048576,6,FALSE))</f>
        <v>━</v>
      </c>
      <c r="M33" s="40" t="str">
        <f>IF(データとりまとめシート!D49="","━",データとりまとめシート!D49)</f>
        <v>━</v>
      </c>
      <c r="N33" s="74" t="str">
        <f>IF(データとりまとめシート!B49="","━","認")</f>
        <v>━</v>
      </c>
      <c r="O33" s="14"/>
    </row>
    <row r="34" spans="1:15" ht="22.5" customHeight="1" x14ac:dyDescent="0.2">
      <c r="A34" s="73" t="s">
        <v>10</v>
      </c>
      <c r="B34" s="78" t="str">
        <f>IF(データとりまとめシート!B23="","━",データとりまとめシート!B23)</f>
        <v>━</v>
      </c>
      <c r="C34" s="34" t="str">
        <f>IF(B34="━","━",VLOOKUP(B34,選手情報打ち込み男子!$1:$1048576,2,FALSE))</f>
        <v>━</v>
      </c>
      <c r="D34" s="94" t="str">
        <f>IF(B34="━","━",VLOOKUP(B34,選手情報打ち込み男子!$1:$1048576,3,FALSE))</f>
        <v>━</v>
      </c>
      <c r="E34" s="78" t="str">
        <f>IF(B34="━","━",VLOOKUP(B34,選手情報打ち込み男子!$1:$1048576,6,FALSE))</f>
        <v>━</v>
      </c>
      <c r="F34" s="40" t="str">
        <f>IF(データとりまとめシート!D23="","━",データとりまとめシート!D23)</f>
        <v>━</v>
      </c>
      <c r="G34" s="34" t="str">
        <f>IF(データとりまとめシート!B23="","━","認")</f>
        <v>━</v>
      </c>
      <c r="H34" s="35" t="s">
        <v>15</v>
      </c>
      <c r="I34" s="78" t="str">
        <f>IF(データとりまとめシート!B50="","━",データとりまとめシート!B50)</f>
        <v>━</v>
      </c>
      <c r="J34" s="103" t="str">
        <f>IF(I34="━","━",VLOOKUP(I34,選手情報打ち込み男子!$1:$1048576,2,FALSE))</f>
        <v>━</v>
      </c>
      <c r="K34" s="101" t="str">
        <f>IF(I34="━","━",VLOOKUP(I34,選手情報打ち込み男子!$1:$1048576,3,FALSE))</f>
        <v>━</v>
      </c>
      <c r="L34" s="81" t="str">
        <f>IF(I34="━","━",VLOOKUP(I34,選手情報打ち込み男子!$1:$1048576,6,FALSE))</f>
        <v>━</v>
      </c>
      <c r="M34" s="40" t="str">
        <f>IF(データとりまとめシート!D50="","━",データとりまとめシート!D50)</f>
        <v>━</v>
      </c>
      <c r="N34" s="74" t="str">
        <f>IF(データとりまとめシート!B50="","━","認")</f>
        <v>━</v>
      </c>
    </row>
    <row r="35" spans="1:15" ht="22.5" customHeight="1" x14ac:dyDescent="0.2">
      <c r="A35" s="73" t="s">
        <v>9</v>
      </c>
      <c r="B35" s="78" t="str">
        <f>IF(データとりまとめシート!B24="","━",データとりまとめシート!B24)</f>
        <v>━</v>
      </c>
      <c r="C35" s="95" t="str">
        <f>IF(B35="━","━",VLOOKUP(B35,選手情報打ち込み男子!$1:$1048576,2,FALSE))</f>
        <v>━</v>
      </c>
      <c r="D35" s="39" t="str">
        <f>IF(B35="━","━",VLOOKUP(B35,選手情報打ち込み男子!$1:$1048576,3,FALSE))</f>
        <v>━</v>
      </c>
      <c r="E35" s="78" t="str">
        <f>IF(B35="━","━",VLOOKUP(B35,選手情報打ち込み男子!$1:$1048576,6,FALSE))</f>
        <v>━</v>
      </c>
      <c r="F35" s="40" t="str">
        <f>IF(データとりまとめシート!D24="","━",データとりまとめシート!D24)</f>
        <v>━</v>
      </c>
      <c r="G35" s="38" t="str">
        <f>IF(データとりまとめシート!B24="","━","認")</f>
        <v>━</v>
      </c>
      <c r="H35" s="37" t="s">
        <v>16</v>
      </c>
      <c r="I35" s="78" t="str">
        <f>IF(データとりまとめシート!B51="","━",データとりまとめシート!B51)</f>
        <v>━</v>
      </c>
      <c r="J35" s="103" t="str">
        <f>IF(I35="━","━",VLOOKUP(I35,選手情報打ち込み男子!$1:$1048576,2,FALSE))</f>
        <v>━</v>
      </c>
      <c r="K35" s="101" t="str">
        <f>IF(I35="━","━",VLOOKUP(I35,選手情報打ち込み男子!$1:$1048576,3,FALSE))</f>
        <v>━</v>
      </c>
      <c r="L35" s="81" t="str">
        <f>IF(I35="━","━",VLOOKUP(I35,選手情報打ち込み男子!$1:$1048576,6,FALSE))</f>
        <v>━</v>
      </c>
      <c r="M35" s="40" t="str">
        <f>IF(データとりまとめシート!D51="","━",データとりまとめシート!D51)</f>
        <v>━</v>
      </c>
      <c r="N35" s="74" t="str">
        <f>IF(データとりまとめシート!B51="","━","認")</f>
        <v>━</v>
      </c>
      <c r="O35" s="14"/>
    </row>
    <row r="36" spans="1:15" ht="22.5" customHeight="1" x14ac:dyDescent="0.2">
      <c r="A36" s="73" t="s">
        <v>9</v>
      </c>
      <c r="B36" s="78" t="str">
        <f>IF(データとりまとめシート!B25="","━",データとりまとめシート!B25)</f>
        <v>━</v>
      </c>
      <c r="C36" s="95" t="str">
        <f>IF(B36="━","━",VLOOKUP(B36,選手情報打ち込み男子!$1:$1048576,2,FALSE))</f>
        <v>━</v>
      </c>
      <c r="D36" s="39" t="str">
        <f>IF(B36="━","━",VLOOKUP(B36,選手情報打ち込み男子!$1:$1048576,3,FALSE))</f>
        <v>━</v>
      </c>
      <c r="E36" s="78" t="str">
        <f>IF(B36="━","━",VLOOKUP(B36,選手情報打ち込み男子!$1:$1048576,6,FALSE))</f>
        <v>━</v>
      </c>
      <c r="F36" s="40" t="str">
        <f>IF(データとりまとめシート!D25="","━",データとりまとめシート!D25)</f>
        <v>━</v>
      </c>
      <c r="G36" s="34" t="str">
        <f>IF(データとりまとめシート!B25="","━","認")</f>
        <v>━</v>
      </c>
      <c r="H36" s="35" t="s">
        <v>16</v>
      </c>
      <c r="I36" s="78" t="str">
        <f>IF(データとりまとめシート!B52="","━",データとりまとめシート!B52)</f>
        <v>━</v>
      </c>
      <c r="J36" s="103" t="str">
        <f>IF(I36="━","━",VLOOKUP(I36,選手情報打ち込み男子!$1:$1048576,2,FALSE))</f>
        <v>━</v>
      </c>
      <c r="K36" s="101" t="str">
        <f>IF(I36="━","━",VLOOKUP(I36,選手情報打ち込み男子!$1:$1048576,3,FALSE))</f>
        <v>━</v>
      </c>
      <c r="L36" s="81" t="str">
        <f>IF(I36="━","━",VLOOKUP(I36,選手情報打ち込み男子!$1:$1048576,6,FALSE))</f>
        <v>━</v>
      </c>
      <c r="M36" s="40" t="str">
        <f>IF(データとりまとめシート!D52="","━",データとりまとめシート!D52)</f>
        <v>━</v>
      </c>
      <c r="N36" s="74" t="str">
        <f>IF(データとりまとめシート!B52="","━","認")</f>
        <v>━</v>
      </c>
      <c r="O36" s="14"/>
    </row>
    <row r="37" spans="1:15" ht="22.5" customHeight="1" x14ac:dyDescent="0.2">
      <c r="A37" s="73" t="s">
        <v>9</v>
      </c>
      <c r="B37" s="78" t="str">
        <f>IF(データとりまとめシート!B26="","━",データとりまとめシート!B26)</f>
        <v>━</v>
      </c>
      <c r="C37" s="95" t="str">
        <f>IF(B37="━","━",VLOOKUP(B37,選手情報打ち込み男子!$1:$1048576,2,FALSE))</f>
        <v>━</v>
      </c>
      <c r="D37" s="39" t="str">
        <f>IF(B37="━","━",VLOOKUP(B37,選手情報打ち込み男子!$1:$1048576,3,FALSE))</f>
        <v>━</v>
      </c>
      <c r="E37" s="78" t="str">
        <f>IF(B37="━","━",VLOOKUP(B37,選手情報打ち込み男子!$1:$1048576,6,FALSE))</f>
        <v>━</v>
      </c>
      <c r="F37" s="40" t="str">
        <f>IF(データとりまとめシート!D26="","━",データとりまとめシート!D26)</f>
        <v>━</v>
      </c>
      <c r="G37" s="34" t="str">
        <f>IF(データとりまとめシート!B26="","━","認")</f>
        <v>━</v>
      </c>
      <c r="H37" s="35" t="s">
        <v>16</v>
      </c>
      <c r="I37" s="78" t="str">
        <f>IF(データとりまとめシート!B53="","━",データとりまとめシート!B53)</f>
        <v>━</v>
      </c>
      <c r="J37" s="103" t="str">
        <f>IF(I37="━","━",VLOOKUP(I37,選手情報打ち込み男子!$1:$1048576,2,FALSE))</f>
        <v>━</v>
      </c>
      <c r="K37" s="101" t="str">
        <f>IF(I37="━","━",VLOOKUP(I37,選手情報打ち込み男子!$1:$1048576,3,FALSE))</f>
        <v>━</v>
      </c>
      <c r="L37" s="81" t="str">
        <f>IF(I37="━","━",VLOOKUP(I37,選手情報打ち込み男子!$1:$1048576,6,FALSE))</f>
        <v>━</v>
      </c>
      <c r="M37" s="40" t="str">
        <f>IF(データとりまとめシート!D53="","━",データとりまとめシート!D53)</f>
        <v>━</v>
      </c>
      <c r="N37" s="74" t="str">
        <f>IF(データとりまとめシート!B53="","━","認")</f>
        <v>━</v>
      </c>
      <c r="O37" s="14"/>
    </row>
    <row r="38" spans="1:15" ht="22.5" customHeight="1" x14ac:dyDescent="0.2">
      <c r="A38" s="73" t="s">
        <v>8</v>
      </c>
      <c r="B38" s="78" t="str">
        <f>IF(データとりまとめシート!B27="","━",データとりまとめシート!B27)</f>
        <v>━</v>
      </c>
      <c r="C38" s="95" t="str">
        <f>IF(B38="━","━",VLOOKUP(B38,選手情報打ち込み男子!$1:$1048576,2,FALSE))</f>
        <v>━</v>
      </c>
      <c r="D38" s="39" t="str">
        <f>IF(B38="━","━",VLOOKUP(B38,選手情報打ち込み男子!$1:$1048576,3,FALSE))</f>
        <v>━</v>
      </c>
      <c r="E38" s="78" t="str">
        <f>IF(B38="━","━",VLOOKUP(B38,選手情報打ち込み男子!$1:$1048576,6,FALSE))</f>
        <v>━</v>
      </c>
      <c r="F38" s="40" t="str">
        <f>IF(データとりまとめシート!D27="","━",データとりまとめシート!D27)</f>
        <v>━</v>
      </c>
      <c r="G38" s="34" t="str">
        <f>IF(データとりまとめシート!B27="","━","認")</f>
        <v>━</v>
      </c>
      <c r="H38" s="35" t="s">
        <v>17</v>
      </c>
      <c r="I38" s="78" t="str">
        <f>IF(データとりまとめシート!B54="","━",データとりまとめシート!B54)</f>
        <v>━</v>
      </c>
      <c r="J38" s="103" t="str">
        <f>IF(I38="━","━",VLOOKUP(I38,選手情報打ち込み男子!$1:$1048576,2,FALSE))</f>
        <v>━</v>
      </c>
      <c r="K38" s="101" t="str">
        <f>IF(I38="━","━",VLOOKUP(I38,選手情報打ち込み男子!$1:$1048576,3,FALSE))</f>
        <v>━</v>
      </c>
      <c r="L38" s="81" t="str">
        <f>IF(I38="━","━",VLOOKUP(I38,選手情報打ち込み男子!$1:$1048576,6,FALSE))</f>
        <v>━</v>
      </c>
      <c r="M38" s="40" t="str">
        <f>IF(データとりまとめシート!D54="","━",データとりまとめシート!D54)</f>
        <v>━</v>
      </c>
      <c r="N38" s="74" t="str">
        <f>IF(データとりまとめシート!B54="","━","認")</f>
        <v>━</v>
      </c>
      <c r="O38" s="14"/>
    </row>
    <row r="39" spans="1:15" ht="22.5" customHeight="1" x14ac:dyDescent="0.2">
      <c r="A39" s="73" t="s">
        <v>8</v>
      </c>
      <c r="B39" s="78" t="str">
        <f>IF(データとりまとめシート!B28="","━",データとりまとめシート!B28)</f>
        <v>━</v>
      </c>
      <c r="C39" s="95" t="str">
        <f>IF(B39="━","━",VLOOKUP(B39,選手情報打ち込み男子!$1:$1048576,2,FALSE))</f>
        <v>━</v>
      </c>
      <c r="D39" s="39" t="str">
        <f>IF(B39="━","━",VLOOKUP(B39,選手情報打ち込み男子!$1:$1048576,3,FALSE))</f>
        <v>━</v>
      </c>
      <c r="E39" s="78" t="str">
        <f>IF(B39="━","━",VLOOKUP(B39,選手情報打ち込み男子!$1:$1048576,6,FALSE))</f>
        <v>━</v>
      </c>
      <c r="F39" s="40" t="str">
        <f>IF(データとりまとめシート!D28="","━",データとりまとめシート!D28)</f>
        <v>━</v>
      </c>
      <c r="G39" s="38" t="str">
        <f>IF(データとりまとめシート!B28="","━","認")</f>
        <v>━</v>
      </c>
      <c r="H39" s="37" t="s">
        <v>17</v>
      </c>
      <c r="I39" s="78" t="str">
        <f>IF(データとりまとめシート!B55="","━",データとりまとめシート!B55)</f>
        <v>━</v>
      </c>
      <c r="J39" s="103" t="str">
        <f>IF(I39="━","━",VLOOKUP(I39,選手情報打ち込み男子!$1:$1048576,2,FALSE))</f>
        <v>━</v>
      </c>
      <c r="K39" s="101" t="str">
        <f>IF(I39="━","━",VLOOKUP(I39,選手情報打ち込み男子!$1:$1048576,3,FALSE))</f>
        <v>━</v>
      </c>
      <c r="L39" s="81" t="str">
        <f>IF(I39="━","━",VLOOKUP(I39,選手情報打ち込み男子!$1:$1048576,6,FALSE))</f>
        <v>━</v>
      </c>
      <c r="M39" s="40" t="str">
        <f>IF(データとりまとめシート!D55="","━",データとりまとめシート!D55)</f>
        <v>━</v>
      </c>
      <c r="N39" s="74" t="str">
        <f>IF(データとりまとめシート!B55="","━","認")</f>
        <v>━</v>
      </c>
      <c r="O39" s="14"/>
    </row>
    <row r="40" spans="1:15" ht="22.5" customHeight="1" x14ac:dyDescent="0.2">
      <c r="A40" s="73" t="s">
        <v>8</v>
      </c>
      <c r="B40" s="78" t="str">
        <f>IF(データとりまとめシート!B29="","━",データとりまとめシート!B29)</f>
        <v>━</v>
      </c>
      <c r="C40" s="95" t="str">
        <f>IF(B40="━","━",VLOOKUP(B40,選手情報打ち込み男子!$1:$1048576,2,FALSE))</f>
        <v>━</v>
      </c>
      <c r="D40" s="39" t="str">
        <f>IF(B40="━","━",VLOOKUP(B40,選手情報打ち込み男子!$1:$1048576,3,FALSE))</f>
        <v>━</v>
      </c>
      <c r="E40" s="78" t="str">
        <f>IF(B40="━","━",VLOOKUP(B40,選手情報打ち込み男子!$1:$1048576,6,FALSE))</f>
        <v>━</v>
      </c>
      <c r="F40" s="40" t="str">
        <f>IF(データとりまとめシート!D29="","━",データとりまとめシート!D29)</f>
        <v>━</v>
      </c>
      <c r="G40" s="34" t="str">
        <f>IF(データとりまとめシート!B29="","━","認")</f>
        <v>━</v>
      </c>
      <c r="H40" s="35" t="s">
        <v>18</v>
      </c>
      <c r="I40" s="78" t="str">
        <f>IF(データとりまとめシート!B56="","━",データとりまとめシート!B56)</f>
        <v>━</v>
      </c>
      <c r="J40" s="103" t="str">
        <f>IF(I40="━","━",VLOOKUP(I40,選手情報打ち込み男子!$1:$1048576,2,FALSE))</f>
        <v>━</v>
      </c>
      <c r="K40" s="101" t="str">
        <f>IF(I40="━","━",VLOOKUP(I40,選手情報打ち込み男子!$1:$1048576,3,FALSE))</f>
        <v>━</v>
      </c>
      <c r="L40" s="81" t="str">
        <f>IF(I40="━","━",VLOOKUP(I40,選手情報打ち込み男子!$1:$1048576,6,FALSE))</f>
        <v>━</v>
      </c>
      <c r="M40" s="40" t="str">
        <f>IF(データとりまとめシート!D56="","━",データとりまとめシート!D56)</f>
        <v>━</v>
      </c>
      <c r="N40" s="74" t="str">
        <f>IF(データとりまとめシート!B56="","━","認")</f>
        <v>━</v>
      </c>
      <c r="O40" s="14"/>
    </row>
    <row r="41" spans="1:15" ht="22.5" customHeight="1" x14ac:dyDescent="0.2">
      <c r="A41" s="73" t="s">
        <v>7</v>
      </c>
      <c r="B41" s="78" t="str">
        <f>IF(データとりまとめシート!B30="","━",データとりまとめシート!B30)</f>
        <v>━</v>
      </c>
      <c r="C41" s="95" t="str">
        <f>IF(B41="━","━",VLOOKUP(B41,選手情報打ち込み男子!$1:$1048576,2,FALSE))</f>
        <v>━</v>
      </c>
      <c r="D41" s="39" t="str">
        <f>IF(B41="━","━",VLOOKUP(B41,選手情報打ち込み男子!$1:$1048576,3,FALSE))</f>
        <v>━</v>
      </c>
      <c r="E41" s="78" t="str">
        <f>IF(B41="━","━",VLOOKUP(B41,選手情報打ち込み男子!$1:$1048576,6,FALSE))</f>
        <v>━</v>
      </c>
      <c r="F41" s="40" t="str">
        <f>IF(データとりまとめシート!D30="","━",データとりまとめシート!D30)</f>
        <v>━</v>
      </c>
      <c r="G41" s="34" t="str">
        <f>IF(データとりまとめシート!B30="","━","認")</f>
        <v>━</v>
      </c>
      <c r="H41" s="35" t="s">
        <v>18</v>
      </c>
      <c r="I41" s="78" t="str">
        <f>IF(データとりまとめシート!B57="","━",データとりまとめシート!B57)</f>
        <v>━</v>
      </c>
      <c r="J41" s="103" t="str">
        <f>IF(I41="━","━",VLOOKUP(I41,選手情報打ち込み男子!$1:$1048576,2,FALSE))</f>
        <v>━</v>
      </c>
      <c r="K41" s="101" t="str">
        <f>IF(I41="━","━",VLOOKUP(I41,選手情報打ち込み男子!$1:$1048576,3,FALSE))</f>
        <v>━</v>
      </c>
      <c r="L41" s="81" t="str">
        <f>IF(I41="━","━",VLOOKUP(I41,選手情報打ち込み男子!$1:$1048576,6,FALSE))</f>
        <v>━</v>
      </c>
      <c r="M41" s="40" t="str">
        <f>IF(データとりまとめシート!D57="","━",データとりまとめシート!D57)</f>
        <v>━</v>
      </c>
      <c r="N41" s="74" t="str">
        <f>IF(データとりまとめシート!B57="","━","認")</f>
        <v>━</v>
      </c>
      <c r="O41" s="14"/>
    </row>
    <row r="42" spans="1:15" ht="22.5" customHeight="1" x14ac:dyDescent="0.2">
      <c r="A42" s="73" t="s">
        <v>7</v>
      </c>
      <c r="B42" s="78" t="str">
        <f>IF(データとりまとめシート!B31="","━",データとりまとめシート!B31)</f>
        <v>━</v>
      </c>
      <c r="C42" s="95" t="str">
        <f>IF(B42="━","━",VLOOKUP(B42,選手情報打ち込み男子!$1:$1048576,2,FALSE))</f>
        <v>━</v>
      </c>
      <c r="D42" s="39" t="str">
        <f>IF(B42="━","━",VLOOKUP(B42,選手情報打ち込み男子!$1:$1048576,3,FALSE))</f>
        <v>━</v>
      </c>
      <c r="E42" s="78" t="str">
        <f>IF(B42="━","━",VLOOKUP(B42,選手情報打ち込み男子!$1:$1048576,6,FALSE))</f>
        <v>━</v>
      </c>
      <c r="F42" s="40" t="str">
        <f>IF(データとりまとめシート!D31="","━",データとりまとめシート!D31)</f>
        <v>━</v>
      </c>
      <c r="G42" s="34" t="str">
        <f>IF(データとりまとめシート!B31="","━","認")</f>
        <v>━</v>
      </c>
      <c r="H42" s="35" t="s">
        <v>19</v>
      </c>
      <c r="I42" s="78" t="str">
        <f>IF(データとりまとめシート!B58="","━",データとりまとめシート!B58)</f>
        <v>━</v>
      </c>
      <c r="J42" s="103" t="str">
        <f>IF(I42="━","━",VLOOKUP(I42,選手情報打ち込み男子!$1:$1048576,2,FALSE))</f>
        <v>━</v>
      </c>
      <c r="K42" s="101" t="str">
        <f>IF(I42="━","━",VLOOKUP(I42,選手情報打ち込み男子!$1:$1048576,3,FALSE))</f>
        <v>━</v>
      </c>
      <c r="L42" s="81" t="str">
        <f>IF(I42="━","━",VLOOKUP(I42,選手情報打ち込み男子!$1:$1048576,6,FALSE))</f>
        <v>━</v>
      </c>
      <c r="M42" s="40" t="str">
        <f>IF(データとりまとめシート!D58="","━",データとりまとめシート!D58)</f>
        <v>━</v>
      </c>
      <c r="N42" s="74" t="str">
        <f>IF(データとりまとめシート!B58="","━","認")</f>
        <v>━</v>
      </c>
    </row>
    <row r="43" spans="1:15" ht="22.5" customHeight="1" x14ac:dyDescent="0.2">
      <c r="A43" s="73" t="s">
        <v>6</v>
      </c>
      <c r="B43" s="78" t="str">
        <f>IF(データとりまとめシート!B32="","━",データとりまとめシート!B32)</f>
        <v>━</v>
      </c>
      <c r="C43" s="95" t="str">
        <f>IF(B43="━","━",VLOOKUP(B43,選手情報打ち込み男子!$1:$1048576,2,FALSE))</f>
        <v>━</v>
      </c>
      <c r="D43" s="39" t="str">
        <f>IF(B43="━","━",VLOOKUP(B43,選手情報打ち込み男子!$1:$1048576,3,FALSE))</f>
        <v>━</v>
      </c>
      <c r="E43" s="78" t="str">
        <f>IF(B43="━","━",VLOOKUP(B43,選手情報打ち込み男子!$1:$1048576,6,FALSE))</f>
        <v>━</v>
      </c>
      <c r="F43" s="40" t="str">
        <f>IF(データとりまとめシート!D32="","━",データとりまとめシート!D32)</f>
        <v>━</v>
      </c>
      <c r="G43" s="34" t="str">
        <f>IF(データとりまとめシート!B32="","━","認")</f>
        <v>━</v>
      </c>
      <c r="H43" s="35" t="s">
        <v>19</v>
      </c>
      <c r="I43" s="78" t="str">
        <f>IF(データとりまとめシート!B59="","━",データとりまとめシート!B59)</f>
        <v>━</v>
      </c>
      <c r="J43" s="103" t="str">
        <f>IF(I43="━","━",VLOOKUP(I43,選手情報打ち込み男子!$1:$1048576,2,FALSE))</f>
        <v>━</v>
      </c>
      <c r="K43" s="101" t="str">
        <f>IF(I43="━","━",VLOOKUP(I43,選手情報打ち込み男子!$1:$1048576,3,FALSE))</f>
        <v>━</v>
      </c>
      <c r="L43" s="81" t="str">
        <f>IF(I43="━","━",VLOOKUP(I43,選手情報打ち込み男子!$1:$1048576,6,FALSE))</f>
        <v>━</v>
      </c>
      <c r="M43" s="40" t="str">
        <f>IF(データとりまとめシート!D59="","━",データとりまとめシート!D59)</f>
        <v>━</v>
      </c>
      <c r="N43" s="74" t="str">
        <f>IF(データとりまとめシート!B59="","━","認")</f>
        <v>━</v>
      </c>
    </row>
    <row r="44" spans="1:15" ht="22.5" customHeight="1" x14ac:dyDescent="0.2">
      <c r="A44" s="73" t="s">
        <v>6</v>
      </c>
      <c r="B44" s="78" t="str">
        <f>IF(データとりまとめシート!B33="","━",データとりまとめシート!B33)</f>
        <v>━</v>
      </c>
      <c r="C44" s="95" t="str">
        <f>IF(B44="━","━",VLOOKUP(B44,選手情報打ち込み男子!$1:$1048576,2,FALSE))</f>
        <v>━</v>
      </c>
      <c r="D44" s="39" t="str">
        <f>IF(B44="━","━",VLOOKUP(B44,選手情報打ち込み男子!$1:$1048576,3,FALSE))</f>
        <v>━</v>
      </c>
      <c r="E44" s="78" t="str">
        <f>IF(B44="━","━",VLOOKUP(B44,選手情報打ち込み男子!$1:$1048576,6,FALSE))</f>
        <v>━</v>
      </c>
      <c r="F44" s="40" t="str">
        <f>IF(データとりまとめシート!D33="","━",データとりまとめシート!D33)</f>
        <v>━</v>
      </c>
      <c r="G44" s="34" t="str">
        <f>IF(データとりまとめシート!B33="","━","認")</f>
        <v>━</v>
      </c>
      <c r="H44" s="35" t="s">
        <v>19</v>
      </c>
      <c r="I44" s="78" t="str">
        <f>IF(データとりまとめシート!B60="","━",データとりまとめシート!B60)</f>
        <v>━</v>
      </c>
      <c r="J44" s="103" t="str">
        <f>IF(I44="━","━",VLOOKUP(I44,選手情報打ち込み男子!$1:$1048576,2,FALSE))</f>
        <v>━</v>
      </c>
      <c r="K44" s="101" t="str">
        <f>IF(I44="━","━",VLOOKUP(I44,選手情報打ち込み男子!$1:$1048576,3,FALSE))</f>
        <v>━</v>
      </c>
      <c r="L44" s="81" t="str">
        <f>IF(I44="━","━",VLOOKUP(I44,選手情報打ち込み男子!$1:$1048576,6,FALSE))</f>
        <v>━</v>
      </c>
      <c r="M44" s="40" t="str">
        <f>IF(データとりまとめシート!D60="","━",データとりまとめシート!D60)</f>
        <v>━</v>
      </c>
      <c r="N44" s="74" t="str">
        <f>IF(データとりまとめシート!B60="","━","認")</f>
        <v>━</v>
      </c>
      <c r="O44" s="14"/>
    </row>
    <row r="45" spans="1:15" ht="22.5" customHeight="1" x14ac:dyDescent="0.2">
      <c r="A45" s="73" t="s">
        <v>6</v>
      </c>
      <c r="B45" s="78" t="str">
        <f>IF(データとりまとめシート!B34="","━",データとりまとめシート!B34)</f>
        <v>━</v>
      </c>
      <c r="C45" s="95" t="str">
        <f>IF(B45="━","━",VLOOKUP(B45,選手情報打ち込み男子!$1:$1048576,2,FALSE))</f>
        <v>━</v>
      </c>
      <c r="D45" s="39" t="str">
        <f>IF(B45="━","━",VLOOKUP(B45,選手情報打ち込み男子!$1:$1048576,3,FALSE))</f>
        <v>━</v>
      </c>
      <c r="E45" s="78" t="str">
        <f>IF(B45="━","━",VLOOKUP(B45,選手情報打ち込み男子!$1:$1048576,6,FALSE))</f>
        <v>━</v>
      </c>
      <c r="F45" s="40" t="str">
        <f>IF(データとりまとめシート!D34="","━",データとりまとめシート!D34)</f>
        <v>━</v>
      </c>
      <c r="G45" s="34" t="str">
        <f>IF(データとりまとめシート!B34="","━","認")</f>
        <v>━</v>
      </c>
      <c r="H45" s="35" t="s">
        <v>20</v>
      </c>
      <c r="I45" s="78" t="str">
        <f>IF(データとりまとめシート!B61="","━",データとりまとめシート!B61)</f>
        <v>━</v>
      </c>
      <c r="J45" s="103" t="str">
        <f>IF(I45="━","━",VLOOKUP(I45,選手情報打ち込み男子!$1:$1048576,2,FALSE))</f>
        <v>━</v>
      </c>
      <c r="K45" s="101" t="str">
        <f>IF(I45="━","━",VLOOKUP(I45,選手情報打ち込み男子!$1:$1048576,3,FALSE))</f>
        <v>━</v>
      </c>
      <c r="L45" s="81" t="str">
        <f>IF(I45="━","━",VLOOKUP(I45,選手情報打ち込み男子!$1:$1048576,6,FALSE))</f>
        <v>━</v>
      </c>
      <c r="M45" s="104" t="str">
        <f>IF(データとりまとめシート!D61="","━",データとりまとめシート!D61)</f>
        <v>━</v>
      </c>
      <c r="N45" s="74" t="str">
        <f>IF(データとりまとめシート!B61="","━","認")</f>
        <v>━</v>
      </c>
      <c r="O45" s="14"/>
    </row>
    <row r="46" spans="1:15" ht="22.5" customHeight="1" x14ac:dyDescent="0.2">
      <c r="A46" s="73" t="s">
        <v>5</v>
      </c>
      <c r="B46" s="78" t="str">
        <f>IF(データとりまとめシート!B35="","━",データとりまとめシート!B35)</f>
        <v>━</v>
      </c>
      <c r="C46" s="95" t="str">
        <f>IF(B46="━","━",VLOOKUP(B46,選手情報打ち込み男子!$1:$1048576,2,FALSE))</f>
        <v>━</v>
      </c>
      <c r="D46" s="39" t="str">
        <f>IF(B46="━","━",VLOOKUP(B46,選手情報打ち込み男子!$1:$1048576,3,FALSE))</f>
        <v>━</v>
      </c>
      <c r="E46" s="78" t="str">
        <f>IF(B46="━","━",VLOOKUP(B46,選手情報打ち込み男子!$1:$1048576,6,FALSE))</f>
        <v>━</v>
      </c>
      <c r="F46" s="40" t="str">
        <f>IF(データとりまとめシート!D35="","━",データとりまとめシート!D35)</f>
        <v>━</v>
      </c>
      <c r="G46" s="34" t="str">
        <f>IF(データとりまとめシート!B35="","━","認")</f>
        <v>━</v>
      </c>
      <c r="H46" s="35" t="s">
        <v>20</v>
      </c>
      <c r="I46" s="78" t="str">
        <f>IF(データとりまとめシート!B62="","━",データとりまとめシート!B62)</f>
        <v>━</v>
      </c>
      <c r="J46" s="103" t="str">
        <f>IF(I46="━","━",VLOOKUP(I46,選手情報打ち込み男子!$1:$1048576,2,FALSE))</f>
        <v>━</v>
      </c>
      <c r="K46" s="101" t="str">
        <f>IF(I46="━","━",VLOOKUP(I46,選手情報打ち込み男子!$1:$1048576,3,FALSE))</f>
        <v>━</v>
      </c>
      <c r="L46" s="81" t="str">
        <f>IF(I46="━","━",VLOOKUP(I46,選手情報打ち込み男子!$1:$1048576,6,FALSE))</f>
        <v>━</v>
      </c>
      <c r="M46" s="104" t="str">
        <f>IF(データとりまとめシート!D62="","━",データとりまとめシート!D62)</f>
        <v>━</v>
      </c>
      <c r="N46" s="74" t="str">
        <f>IF(データとりまとめシート!B62="","━","認")</f>
        <v>━</v>
      </c>
      <c r="O46" s="14"/>
    </row>
    <row r="47" spans="1:15" ht="22.5" customHeight="1" x14ac:dyDescent="0.2">
      <c r="A47" s="73" t="s">
        <v>5</v>
      </c>
      <c r="B47" s="78" t="str">
        <f>IF(データとりまとめシート!B36="","━",データとりまとめシート!B36)</f>
        <v>━</v>
      </c>
      <c r="C47" s="95" t="str">
        <f>IF(B47="━","━",VLOOKUP(B47,選手情報打ち込み男子!$1:$1048576,2,FALSE))</f>
        <v>━</v>
      </c>
      <c r="D47" s="39" t="str">
        <f>IF(B47="━","━",VLOOKUP(B47,選手情報打ち込み男子!$1:$1048576,3,FALSE))</f>
        <v>━</v>
      </c>
      <c r="E47" s="78" t="str">
        <f>IF(B47="━","━",VLOOKUP(B47,選手情報打ち込み男子!$1:$1048576,6,FALSE))</f>
        <v>━</v>
      </c>
      <c r="F47" s="40" t="str">
        <f>IF(データとりまとめシート!D36="","━",データとりまとめシート!D36)</f>
        <v>━</v>
      </c>
      <c r="G47" s="38" t="str">
        <f>IF(データとりまとめシート!B36="","━","認")</f>
        <v>━</v>
      </c>
      <c r="H47" s="37" t="s">
        <v>20</v>
      </c>
      <c r="I47" s="78" t="str">
        <f>IF(データとりまとめシート!B63="","━",データとりまとめシート!B63)</f>
        <v>━</v>
      </c>
      <c r="J47" s="103" t="str">
        <f>IF(I47="━","━",VLOOKUP(I47,選手情報打ち込み男子!$1:$1048576,2,FALSE))</f>
        <v>━</v>
      </c>
      <c r="K47" s="101" t="str">
        <f>IF(I47="━","━",VLOOKUP(I47,選手情報打ち込み男子!$1:$1048576,3,FALSE))</f>
        <v>━</v>
      </c>
      <c r="L47" s="81" t="str">
        <f>IF(I47="━","━",VLOOKUP(I47,選手情報打ち込み男子!$1:$1048576,6,FALSE))</f>
        <v>━</v>
      </c>
      <c r="M47" s="104" t="str">
        <f>IF(データとりまとめシート!D63="","━",データとりまとめシート!D63)</f>
        <v>━</v>
      </c>
      <c r="N47" s="74" t="str">
        <f>IF(データとりまとめシート!B63="","━","認")</f>
        <v>━</v>
      </c>
      <c r="O47" s="14"/>
    </row>
    <row r="48" spans="1:15" ht="22.5" customHeight="1" x14ac:dyDescent="0.2">
      <c r="A48" s="73" t="s">
        <v>5</v>
      </c>
      <c r="B48" s="78" t="str">
        <f>IF(データとりまとめシート!B37="","━",データとりまとめシート!B37)</f>
        <v>━</v>
      </c>
      <c r="C48" s="95" t="str">
        <f>IF(B48="━","━",VLOOKUP(B48,選手情報打ち込み男子!$1:$1048576,2,FALSE))</f>
        <v>━</v>
      </c>
      <c r="D48" s="39" t="str">
        <f>IF(B48="━","━",VLOOKUP(B48,選手情報打ち込み男子!$1:$1048576,3,FALSE))</f>
        <v>━</v>
      </c>
      <c r="E48" s="78" t="str">
        <f>IF(B48="━","━",VLOOKUP(B48,選手情報打ち込み男子!$1:$1048576,6,FALSE))</f>
        <v>━</v>
      </c>
      <c r="F48" s="40" t="str">
        <f>IF(データとりまとめシート!D37="","━",データとりまとめシート!D37)</f>
        <v>━</v>
      </c>
      <c r="G48" s="34" t="str">
        <f>IF(データとりまとめシート!B37="","━","認")</f>
        <v>━</v>
      </c>
      <c r="H48" s="192"/>
      <c r="I48" s="193"/>
      <c r="J48" s="194"/>
      <c r="K48" s="194"/>
      <c r="L48" s="194"/>
      <c r="M48" s="193"/>
      <c r="N48" s="195"/>
    </row>
    <row r="49" spans="1:15" ht="22.5" customHeight="1" thickBot="1" x14ac:dyDescent="0.25">
      <c r="A49" s="75" t="s">
        <v>5</v>
      </c>
      <c r="B49" s="79" t="str">
        <f>IF(データとりまとめシート!B38="","━",データとりまとめシート!B38)</f>
        <v>━</v>
      </c>
      <c r="C49" s="100" t="str">
        <f>IF(B49="━","━",VLOOKUP(B49,選手情報打ち込み男子!$1:$1048576,2,FALSE))</f>
        <v>━</v>
      </c>
      <c r="D49" s="99" t="str">
        <f>IF(B49="━","━",VLOOKUP(B49,選手情報打ち込み男子!$1:$1048576,3,FALSE))</f>
        <v>━</v>
      </c>
      <c r="E49" s="79" t="str">
        <f>IF(B49="━","━",VLOOKUP(B49,選手情報打ち込み男子!$1:$1048576,6,FALSE))</f>
        <v>━</v>
      </c>
      <c r="F49" s="77" t="str">
        <f>IF(データとりまとめシート!D38="","━",データとりまとめシート!D38)</f>
        <v>━</v>
      </c>
      <c r="G49" s="76" t="str">
        <f>IF(データとりまとめシート!B38="","━","認")</f>
        <v>━</v>
      </c>
      <c r="H49" s="196"/>
      <c r="I49" s="197"/>
      <c r="J49" s="197"/>
      <c r="K49" s="197"/>
      <c r="L49" s="197"/>
      <c r="M49" s="197"/>
      <c r="N49" s="198"/>
      <c r="O49" s="14"/>
    </row>
    <row r="50" spans="1:15" ht="18" customHeight="1" thickTop="1" x14ac:dyDescent="0.2"/>
    <row r="51" spans="1:15" ht="18" customHeight="1" x14ac:dyDescent="0.2"/>
    <row r="52" spans="1:15" ht="18" customHeight="1" x14ac:dyDescent="0.2"/>
    <row r="53" spans="1:15" ht="18" customHeight="1" x14ac:dyDescent="0.2"/>
    <row r="54" spans="1:15" ht="18" customHeight="1" x14ac:dyDescent="0.2"/>
  </sheetData>
  <sheetCalcPr fullCalcOnLoad="1"/>
  <sheetProtection password="CEFB" sheet="1"/>
  <protectedRanges>
    <protectedRange sqref="F4 H4 J4 C6 B9 I9 I12 E14 E15 I15 I17 I19" name="範囲1"/>
  </protectedRanges>
  <mergeCells count="15">
    <mergeCell ref="C6:J7"/>
    <mergeCell ref="F9:F10"/>
    <mergeCell ref="B9:E10"/>
    <mergeCell ref="I9:L10"/>
    <mergeCell ref="J4:K4"/>
    <mergeCell ref="M9:M10"/>
    <mergeCell ref="I12:L13"/>
    <mergeCell ref="H48:N49"/>
    <mergeCell ref="I17:L18"/>
    <mergeCell ref="I19:L20"/>
    <mergeCell ref="B14:B15"/>
    <mergeCell ref="B16:B17"/>
    <mergeCell ref="B18:B19"/>
    <mergeCell ref="C18:F19"/>
    <mergeCell ref="I15:L16"/>
  </mergeCells>
  <phoneticPr fontId="1"/>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0"/>
  <sheetViews>
    <sheetView zoomScaleNormal="100" workbookViewId="0"/>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44" t="s">
        <v>63</v>
      </c>
      <c r="B1" s="2"/>
      <c r="C1" s="2"/>
      <c r="D1" s="2"/>
      <c r="E1" s="2"/>
      <c r="F1" s="2"/>
      <c r="G1" s="2"/>
      <c r="H1" s="2"/>
      <c r="I1" s="2"/>
      <c r="J1" s="2"/>
      <c r="K1" s="2"/>
      <c r="L1" s="2"/>
      <c r="M1" s="2"/>
      <c r="N1" s="2"/>
    </row>
    <row r="2" spans="1:19" ht="18" customHeight="1" x14ac:dyDescent="0.2"/>
    <row r="3" spans="1:19" s="49" customFormat="1" ht="18" customHeight="1" thickBot="1" x14ac:dyDescent="0.25">
      <c r="A3" s="32" t="s">
        <v>30</v>
      </c>
      <c r="B3" s="61"/>
      <c r="C3" s="61"/>
      <c r="D3" s="61"/>
      <c r="E3" s="61"/>
      <c r="F3" s="61"/>
      <c r="G3" s="61"/>
      <c r="H3" s="61"/>
      <c r="I3" s="61"/>
      <c r="J3" s="61"/>
      <c r="K3" s="61"/>
      <c r="L3" s="61"/>
    </row>
    <row r="4" spans="1:19" s="49" customFormat="1" ht="18" customHeight="1" thickBot="1" x14ac:dyDescent="0.25">
      <c r="C4" s="62"/>
      <c r="D4" s="62"/>
      <c r="E4" s="62" t="s">
        <v>33</v>
      </c>
      <c r="F4" s="63"/>
      <c r="G4" s="47" t="s">
        <v>34</v>
      </c>
      <c r="H4" s="63"/>
      <c r="I4" s="49" t="s">
        <v>36</v>
      </c>
      <c r="J4" s="212"/>
      <c r="K4" s="213"/>
      <c r="L4" s="49" t="s">
        <v>35</v>
      </c>
    </row>
    <row r="5" spans="1:19" s="49" customFormat="1" ht="18" customHeight="1" thickBot="1" x14ac:dyDescent="0.25">
      <c r="A5" s="46" t="s">
        <v>32</v>
      </c>
      <c r="B5" s="65" t="s">
        <v>31</v>
      </c>
    </row>
    <row r="6" spans="1:19" ht="18" customHeight="1" x14ac:dyDescent="0.2">
      <c r="B6" s="33"/>
      <c r="C6" s="186"/>
      <c r="D6" s="187"/>
      <c r="E6" s="187"/>
      <c r="F6" s="187"/>
      <c r="G6" s="187"/>
      <c r="H6" s="187"/>
      <c r="I6" s="187"/>
      <c r="J6" s="188"/>
      <c r="K6" s="66"/>
    </row>
    <row r="7" spans="1:19" ht="18" customHeight="1" thickBot="1" x14ac:dyDescent="0.25">
      <c r="A7" s="32" t="s">
        <v>38</v>
      </c>
      <c r="B7" s="8"/>
      <c r="C7" s="189"/>
      <c r="D7" s="190"/>
      <c r="E7" s="190"/>
      <c r="F7" s="190"/>
      <c r="G7" s="190"/>
      <c r="H7" s="190"/>
      <c r="I7" s="190"/>
      <c r="J7" s="191"/>
      <c r="K7" s="66"/>
      <c r="L7" s="64" t="s">
        <v>37</v>
      </c>
    </row>
    <row r="8" spans="1:19" ht="18" customHeight="1" thickBot="1" x14ac:dyDescent="0.25">
      <c r="B8" s="14"/>
    </row>
    <row r="9" spans="1:19" ht="18" customHeight="1" x14ac:dyDescent="0.2">
      <c r="A9" s="32" t="s">
        <v>39</v>
      </c>
      <c r="B9" s="186"/>
      <c r="C9" s="187"/>
      <c r="D9" s="187"/>
      <c r="E9" s="188"/>
      <c r="F9" s="185" t="s">
        <v>42</v>
      </c>
      <c r="G9" s="23"/>
      <c r="H9" s="23" t="s">
        <v>43</v>
      </c>
      <c r="I9" s="186"/>
      <c r="J9" s="187"/>
      <c r="K9" s="187"/>
      <c r="L9" s="188"/>
      <c r="M9" s="185" t="s">
        <v>41</v>
      </c>
      <c r="N9" s="23"/>
    </row>
    <row r="10" spans="1:19" ht="18" customHeight="1" thickBot="1" x14ac:dyDescent="0.25">
      <c r="A10" s="65" t="s">
        <v>40</v>
      </c>
      <c r="B10" s="189"/>
      <c r="C10" s="190"/>
      <c r="D10" s="190"/>
      <c r="E10" s="191"/>
      <c r="F10" s="185"/>
      <c r="G10" s="24"/>
      <c r="H10" s="23" t="s">
        <v>40</v>
      </c>
      <c r="I10" s="189"/>
      <c r="J10" s="190"/>
      <c r="K10" s="190"/>
      <c r="L10" s="191"/>
      <c r="M10" s="185"/>
      <c r="N10" s="24"/>
    </row>
    <row r="11" spans="1:19" ht="18" customHeight="1" thickBot="1" x14ac:dyDescent="0.25">
      <c r="A11" s="1"/>
      <c r="B11" s="18"/>
      <c r="C11" s="18"/>
      <c r="D11" s="18"/>
      <c r="E11" s="18"/>
      <c r="F11" s="1"/>
      <c r="G11" s="1"/>
      <c r="H11" s="1"/>
      <c r="I11" s="66"/>
      <c r="J11" s="66"/>
      <c r="K11" s="66"/>
      <c r="L11" s="66"/>
      <c r="M11" s="1"/>
      <c r="N11" s="1"/>
    </row>
    <row r="12" spans="1:19" ht="18" customHeight="1" x14ac:dyDescent="0.2">
      <c r="H12" t="s">
        <v>43</v>
      </c>
      <c r="I12" s="186"/>
      <c r="J12" s="187"/>
      <c r="K12" s="187"/>
      <c r="L12" s="188"/>
      <c r="M12" s="19"/>
      <c r="N12" s="19"/>
      <c r="O12" s="15" t="s">
        <v>45</v>
      </c>
      <c r="P12" s="2"/>
      <c r="Q12" s="2"/>
      <c r="R12" s="2"/>
      <c r="S12" s="2"/>
    </row>
    <row r="13" spans="1:19" ht="18" customHeight="1" thickBot="1" x14ac:dyDescent="0.25">
      <c r="E13" s="23" t="s">
        <v>52</v>
      </c>
      <c r="F13" s="24" t="s">
        <v>53</v>
      </c>
      <c r="H13" s="23" t="s">
        <v>44</v>
      </c>
      <c r="I13" s="189"/>
      <c r="J13" s="190"/>
      <c r="K13" s="190"/>
      <c r="L13" s="191"/>
      <c r="M13" s="19"/>
      <c r="N13" s="19"/>
      <c r="O13" s="15" t="s">
        <v>46</v>
      </c>
    </row>
    <row r="14" spans="1:19" ht="18" customHeight="1" thickBot="1" x14ac:dyDescent="0.25">
      <c r="A14" s="27"/>
      <c r="B14" s="205" t="s">
        <v>51</v>
      </c>
      <c r="C14" s="82" t="s">
        <v>55</v>
      </c>
      <c r="D14" s="105"/>
      <c r="E14" s="108">
        <f>'県記録会千葉大会　参加申込書男子'!E14</f>
        <v>0</v>
      </c>
      <c r="F14" s="109"/>
      <c r="G14" s="110"/>
      <c r="H14" s="16"/>
      <c r="I14" s="22"/>
      <c r="J14" s="22"/>
      <c r="K14" s="22"/>
      <c r="L14" s="22"/>
      <c r="M14" s="10"/>
      <c r="N14" s="10"/>
      <c r="O14" s="17"/>
    </row>
    <row r="15" spans="1:19" ht="18" customHeight="1" thickBot="1" x14ac:dyDescent="0.25">
      <c r="A15" s="26"/>
      <c r="B15" s="205"/>
      <c r="C15" s="83" t="s">
        <v>59</v>
      </c>
      <c r="D15" s="106"/>
      <c r="E15" s="107">
        <f>'県記録会千葉大会　参加申込書男子'!E15</f>
        <v>0</v>
      </c>
      <c r="F15" s="109"/>
      <c r="G15" s="1"/>
      <c r="H15" s="51" t="s">
        <v>47</v>
      </c>
      <c r="I15" s="186"/>
      <c r="J15" s="187"/>
      <c r="K15" s="187"/>
      <c r="L15" s="188"/>
      <c r="O15" s="17"/>
    </row>
    <row r="16" spans="1:19" ht="18" customHeight="1" thickBot="1" x14ac:dyDescent="0.25">
      <c r="A16" s="26"/>
      <c r="B16" s="205" t="s">
        <v>56</v>
      </c>
      <c r="C16" s="84" t="s">
        <v>57</v>
      </c>
      <c r="D16" s="85"/>
      <c r="E16" s="111">
        <f>E14*500</f>
        <v>0</v>
      </c>
      <c r="F16" s="21">
        <f>F14*500</f>
        <v>0</v>
      </c>
      <c r="G16" s="1"/>
      <c r="H16" s="7" t="s">
        <v>48</v>
      </c>
      <c r="I16" s="189"/>
      <c r="J16" s="190"/>
      <c r="K16" s="190"/>
      <c r="L16" s="191"/>
    </row>
    <row r="17" spans="1:15" ht="18" customHeight="1" x14ac:dyDescent="0.2">
      <c r="A17" s="26"/>
      <c r="B17" s="205"/>
      <c r="C17" s="84" t="s">
        <v>58</v>
      </c>
      <c r="D17" s="86"/>
      <c r="E17" s="20">
        <f>E15*1000</f>
        <v>0</v>
      </c>
      <c r="F17" s="20">
        <f>F15*1000</f>
        <v>0</v>
      </c>
      <c r="G17" s="1"/>
      <c r="H17" s="23" t="s">
        <v>47</v>
      </c>
      <c r="I17" s="186"/>
      <c r="J17" s="187"/>
      <c r="K17" s="187"/>
      <c r="L17" s="188"/>
    </row>
    <row r="18" spans="1:15" ht="18" customHeight="1" thickBot="1" x14ac:dyDescent="0.25">
      <c r="A18" s="26"/>
      <c r="B18" s="205" t="s">
        <v>54</v>
      </c>
      <c r="C18" s="206">
        <f>'県記録会千葉大会　参加申込書男子'!C18:F19</f>
        <v>0</v>
      </c>
      <c r="D18" s="207"/>
      <c r="E18" s="207"/>
      <c r="F18" s="208"/>
      <c r="G18" s="1"/>
      <c r="H18" s="1" t="s">
        <v>49</v>
      </c>
      <c r="I18" s="189"/>
      <c r="J18" s="190"/>
      <c r="K18" s="190"/>
      <c r="L18" s="191"/>
    </row>
    <row r="19" spans="1:15" ht="18" customHeight="1" x14ac:dyDescent="0.2">
      <c r="A19" s="26"/>
      <c r="B19" s="205"/>
      <c r="C19" s="209"/>
      <c r="D19" s="210"/>
      <c r="E19" s="210"/>
      <c r="F19" s="211"/>
      <c r="H19" s="23" t="s">
        <v>47</v>
      </c>
      <c r="I19" s="199"/>
      <c r="J19" s="200"/>
      <c r="K19" s="200"/>
      <c r="L19" s="201"/>
    </row>
    <row r="20" spans="1:15" ht="18" customHeight="1" thickBot="1" x14ac:dyDescent="0.25">
      <c r="A20" s="28"/>
      <c r="B20" s="25"/>
      <c r="C20" s="29"/>
      <c r="D20" s="29"/>
      <c r="E20" s="29"/>
      <c r="F20" s="30"/>
      <c r="G20" s="13"/>
      <c r="H20" s="1" t="s">
        <v>50</v>
      </c>
      <c r="I20" s="202"/>
      <c r="J20" s="203"/>
      <c r="K20" s="203"/>
      <c r="L20" s="204"/>
    </row>
    <row r="21" spans="1:15" ht="18" customHeight="1" thickBot="1" x14ac:dyDescent="0.25">
      <c r="A21" s="14"/>
      <c r="B21" s="14"/>
      <c r="C21" s="14"/>
      <c r="D21" s="14"/>
      <c r="E21" s="14"/>
    </row>
    <row r="22" spans="1:15" ht="22.5" customHeight="1" thickTop="1" x14ac:dyDescent="0.2">
      <c r="A22" s="69" t="s">
        <v>64</v>
      </c>
      <c r="B22" s="89" t="s">
        <v>1</v>
      </c>
      <c r="C22" s="70" t="s">
        <v>73</v>
      </c>
      <c r="D22" s="93" t="s">
        <v>74</v>
      </c>
      <c r="E22" s="80" t="s">
        <v>62</v>
      </c>
      <c r="F22" s="90" t="s">
        <v>3</v>
      </c>
      <c r="G22" s="91" t="s">
        <v>75</v>
      </c>
      <c r="H22" s="72" t="s">
        <v>64</v>
      </c>
      <c r="I22" s="89" t="s">
        <v>1</v>
      </c>
      <c r="J22" s="102" t="s">
        <v>73</v>
      </c>
      <c r="K22" s="71" t="s">
        <v>74</v>
      </c>
      <c r="L22" s="80" t="s">
        <v>62</v>
      </c>
      <c r="M22" s="90" t="s">
        <v>3</v>
      </c>
      <c r="N22" s="92" t="s">
        <v>75</v>
      </c>
    </row>
    <row r="23" spans="1:15" ht="22.5" customHeight="1" x14ac:dyDescent="0.2">
      <c r="A23" s="73" t="s">
        <v>13</v>
      </c>
      <c r="B23" s="78" t="str">
        <f>IF(データとりまとめシート!G12="","━",データとりまとめシート!G12)</f>
        <v>━</v>
      </c>
      <c r="C23" s="34" t="str">
        <f>IF(B23="━","━",VLOOKUP(B23,選手情報打ち込み女子!$1:$1048576,2,FALSE))</f>
        <v>━</v>
      </c>
      <c r="D23" s="94" t="str">
        <f>IF(B23="━","━",VLOOKUP(B23,選手情報打ち込み女子!$1:$1048576,3,FALSE))</f>
        <v>━</v>
      </c>
      <c r="E23" s="78" t="str">
        <f>IF(B23="━","━",VLOOKUP(B23,選手情報打ち込み女子!$1:$1048576,6,FALSE))</f>
        <v>━</v>
      </c>
      <c r="F23" s="40" t="str">
        <f>IF(データとりまとめシート!I12="","━",データとりまとめシート!I12)</f>
        <v>━</v>
      </c>
      <c r="G23" s="34" t="str">
        <f>IF(データとりまとめシート!G12="","━","認")</f>
        <v>━</v>
      </c>
      <c r="H23" s="36" t="s">
        <v>14</v>
      </c>
      <c r="I23" s="78" t="str">
        <f>IF(データとりまとめシート!G35="","━",データとりまとめシート!G35)</f>
        <v>━</v>
      </c>
      <c r="J23" s="34" t="str">
        <f>IF(I23="━","━",VLOOKUP(I23,選手情報打ち込み女子!$1:$1048576,2,FALSE))</f>
        <v>━</v>
      </c>
      <c r="K23" s="94" t="str">
        <f>IF(I23="━","━",VLOOKUP(I23,選手情報打ち込み女子!$1:$1048576,3,FALSE))</f>
        <v>━</v>
      </c>
      <c r="L23" s="78" t="str">
        <f>IF(I23="━","━",VLOOKUP(I23,選手情報打ち込み女子!$1:$1048576,6,FALSE))</f>
        <v>━</v>
      </c>
      <c r="M23" s="40" t="str">
        <f>IF(データとりまとめシート!I35="","━",データとりまとめシート!I35)</f>
        <v>━</v>
      </c>
      <c r="N23" s="74" t="str">
        <f>IF(データとりまとめシート!G35="","━","認")</f>
        <v>━</v>
      </c>
    </row>
    <row r="24" spans="1:15" ht="22.5" customHeight="1" x14ac:dyDescent="0.2">
      <c r="A24" s="73" t="s">
        <v>13</v>
      </c>
      <c r="B24" s="34" t="str">
        <f>IF(データとりまとめシート!G13="","━",データとりまとめシート!G13)</f>
        <v>━</v>
      </c>
      <c r="C24" s="34" t="str">
        <f>IF(B24="━","━",VLOOKUP(B24,選手情報打ち込み女子!$1:$1048576,2,FALSE))</f>
        <v>━</v>
      </c>
      <c r="D24" s="94" t="str">
        <f>IF(B24="━","━",VLOOKUP(B24,選手情報打ち込み女子!$1:$1048576,3,FALSE))</f>
        <v>━</v>
      </c>
      <c r="E24" s="78" t="str">
        <f>IF(B24="━","━",VLOOKUP(B24,選手情報打ち込み女子!$1:$1048576,6,FALSE))</f>
        <v>━</v>
      </c>
      <c r="F24" s="40" t="str">
        <f>IF(データとりまとめシート!I13="","━",データとりまとめシート!I13)</f>
        <v>━</v>
      </c>
      <c r="G24" s="34" t="str">
        <f>IF(データとりまとめシート!G13="","━","認")</f>
        <v>━</v>
      </c>
      <c r="H24" s="36" t="s">
        <v>14</v>
      </c>
      <c r="I24" s="78" t="str">
        <f>IF(データとりまとめシート!G36="","━",データとりまとめシート!G36)</f>
        <v>━</v>
      </c>
      <c r="J24" s="103" t="str">
        <f>IF(I24="━","━",VLOOKUP(I24,選手情報打ち込み女子!$1:$1048576,2,FALSE))</f>
        <v>━</v>
      </c>
      <c r="K24" s="101" t="str">
        <f>IF(I24="━","━",VLOOKUP(I24,選手情報打ち込み女子!$1:$1048576,3,FALSE))</f>
        <v>━</v>
      </c>
      <c r="L24" s="81" t="str">
        <f>IF(I24="━","━",VLOOKUP(I24,選手情報打ち込み女子!$1:$1048576,6,FALSE))</f>
        <v>━</v>
      </c>
      <c r="M24" s="40" t="str">
        <f>IF(データとりまとめシート!I36="","━",データとりまとめシート!I36)</f>
        <v>━</v>
      </c>
      <c r="N24" s="74" t="str">
        <f>IF(データとりまとめシート!G36="","━","認")</f>
        <v>━</v>
      </c>
    </row>
    <row r="25" spans="1:15" ht="22.5" customHeight="1" x14ac:dyDescent="0.2">
      <c r="A25" s="73" t="s">
        <v>13</v>
      </c>
      <c r="B25" s="78" t="str">
        <f>IF(データとりまとめシート!G14="","━",データとりまとめシート!G14)</f>
        <v>━</v>
      </c>
      <c r="C25" s="95" t="str">
        <f>IF(B25="━","━",VLOOKUP(B25,選手情報打ち込み女子!$1:$1048576,2,FALSE))</f>
        <v>━</v>
      </c>
      <c r="D25" s="39" t="str">
        <f>IF(B25="━","━",VLOOKUP(B25,選手情報打ち込み女子!$1:$1048576,3,FALSE))</f>
        <v>━</v>
      </c>
      <c r="E25" s="78" t="str">
        <f>IF(B25="━","━",VLOOKUP(B25,選手情報打ち込み女子!$1:$1048576,6,FALSE))</f>
        <v>━</v>
      </c>
      <c r="F25" s="40" t="str">
        <f>IF(データとりまとめシート!I14="","━",データとりまとめシート!I14)</f>
        <v>━</v>
      </c>
      <c r="G25" s="34" t="str">
        <f>IF(データとりまとめシート!G14="","━","認")</f>
        <v>━</v>
      </c>
      <c r="H25" s="36" t="s">
        <v>14</v>
      </c>
      <c r="I25" s="78" t="str">
        <f>IF(データとりまとめシート!G37="","━",データとりまとめシート!G37)</f>
        <v>━</v>
      </c>
      <c r="J25" s="103" t="str">
        <f>IF(I25="━","━",VLOOKUP(I25,選手情報打ち込み女子!$1:$1048576,2,FALSE))</f>
        <v>━</v>
      </c>
      <c r="K25" s="101" t="str">
        <f>IF(I25="━","━",VLOOKUP(I25,選手情報打ち込み女子!$1:$1048576,3,FALSE))</f>
        <v>━</v>
      </c>
      <c r="L25" s="81" t="str">
        <f>IF(I25="━","━",VLOOKUP(I25,選手情報打ち込み女子!$1:$1048576,6,FALSE))</f>
        <v>━</v>
      </c>
      <c r="M25" s="40" t="str">
        <f>IF(データとりまとめシート!I37="","━",データとりまとめシート!I37)</f>
        <v>━</v>
      </c>
      <c r="N25" s="74" t="str">
        <f>IF(データとりまとめシート!G37="","━","認")</f>
        <v>━</v>
      </c>
      <c r="O25" s="14"/>
    </row>
    <row r="26" spans="1:15" ht="22.5" customHeight="1" x14ac:dyDescent="0.2">
      <c r="A26" s="73" t="s">
        <v>12</v>
      </c>
      <c r="B26" s="78" t="str">
        <f>IF(データとりまとめシート!G15="","━",データとりまとめシート!G15)</f>
        <v>━</v>
      </c>
      <c r="C26" s="95" t="str">
        <f>IF(B26="━","━",VLOOKUP(B26,選手情報打ち込み女子!$1:$1048576,2,FALSE))</f>
        <v>━</v>
      </c>
      <c r="D26" s="39" t="str">
        <f>IF(B26="━","━",VLOOKUP(B26,選手情報打ち込み女子!$1:$1048576,3,FALSE))</f>
        <v>━</v>
      </c>
      <c r="E26" s="78" t="str">
        <f>IF(B26="━","━",VLOOKUP(B26,選手情報打ち込み女子!$1:$1048576,6,FALSE))</f>
        <v>━</v>
      </c>
      <c r="F26" s="40" t="str">
        <f>IF(データとりまとめシート!I15="","━",データとりまとめシート!I15)</f>
        <v>━</v>
      </c>
      <c r="G26" s="34" t="str">
        <f>IF(データとりまとめシート!G15="","━","認")</f>
        <v>━</v>
      </c>
      <c r="H26" s="36" t="s">
        <v>14</v>
      </c>
      <c r="I26" s="78" t="str">
        <f>IF(データとりまとめシート!G38="","━",データとりまとめシート!G38)</f>
        <v>━</v>
      </c>
      <c r="J26" s="103" t="str">
        <f>IF(I26="━","━",VLOOKUP(I26,選手情報打ち込み女子!$1:$1048576,2,FALSE))</f>
        <v>━</v>
      </c>
      <c r="K26" s="101" t="str">
        <f>IF(I26="━","━",VLOOKUP(I26,選手情報打ち込み女子!$1:$1048576,3,FALSE))</f>
        <v>━</v>
      </c>
      <c r="L26" s="81" t="str">
        <f>IF(I26="━","━",VLOOKUP(I26,選手情報打ち込み女子!$1:$1048576,6,FALSE))</f>
        <v>━</v>
      </c>
      <c r="M26" s="40" t="str">
        <f>IF(データとりまとめシート!I38="","━",データとりまとめシート!I38)</f>
        <v>━</v>
      </c>
      <c r="N26" s="74" t="str">
        <f>IF(データとりまとめシート!G38="","━","認")</f>
        <v>━</v>
      </c>
    </row>
    <row r="27" spans="1:15" ht="22.5" customHeight="1" x14ac:dyDescent="0.2">
      <c r="A27" s="73" t="s">
        <v>12</v>
      </c>
      <c r="B27" s="78" t="str">
        <f>IF(データとりまとめシート!G16="","━",データとりまとめシート!G16)</f>
        <v>━</v>
      </c>
      <c r="C27" s="95" t="str">
        <f>IF(B27="━","━",VLOOKUP(B27,選手情報打ち込み女子!$1:$1048576,2,FALSE))</f>
        <v>━</v>
      </c>
      <c r="D27" s="39" t="str">
        <f>IF(B27="━","━",VLOOKUP(B27,選手情報打ち込み女子!$1:$1048576,3,FALSE))</f>
        <v>━</v>
      </c>
      <c r="E27" s="78" t="str">
        <f>IF(B27="━","━",VLOOKUP(B27,選手情報打ち込み女子!$1:$1048576,6,FALSE))</f>
        <v>━</v>
      </c>
      <c r="F27" s="40" t="str">
        <f>IF(データとりまとめシート!I16="","━",データとりまとめシート!I16)</f>
        <v>━</v>
      </c>
      <c r="G27" s="34" t="str">
        <f>IF(データとりまとめシート!G16="","━","認")</f>
        <v>━</v>
      </c>
      <c r="H27" s="36" t="s">
        <v>14</v>
      </c>
      <c r="I27" s="78" t="str">
        <f>IF(データとりまとめシート!G39="","━",データとりまとめシート!G39)</f>
        <v>━</v>
      </c>
      <c r="J27" s="103" t="str">
        <f>IF(I27="━","━",VLOOKUP(I27,選手情報打ち込み女子!$1:$1048576,2,FALSE))</f>
        <v>━</v>
      </c>
      <c r="K27" s="101" t="str">
        <f>IF(I27="━","━",VLOOKUP(I27,選手情報打ち込み女子!$1:$1048576,3,FALSE))</f>
        <v>━</v>
      </c>
      <c r="L27" s="81" t="str">
        <f>IF(I27="━","━",VLOOKUP(I27,選手情報打ち込み女子!$1:$1048576,6,FALSE))</f>
        <v>━</v>
      </c>
      <c r="M27" s="40" t="str">
        <f>IF(データとりまとめシート!I39="","━",データとりまとめシート!I39)</f>
        <v>━</v>
      </c>
      <c r="N27" s="74" t="str">
        <f>IF(データとりまとめシート!G39="","━","認")</f>
        <v>━</v>
      </c>
      <c r="O27" s="14"/>
    </row>
    <row r="28" spans="1:15" ht="22.5" customHeight="1" x14ac:dyDescent="0.2">
      <c r="A28" s="73" t="s">
        <v>12</v>
      </c>
      <c r="B28" s="78" t="str">
        <f>IF(データとりまとめシート!G17="","━",データとりまとめシート!G17)</f>
        <v>━</v>
      </c>
      <c r="C28" s="95" t="str">
        <f>IF(B28="━","━",VLOOKUP(B28,選手情報打ち込み女子!$1:$1048576,2,FALSE))</f>
        <v>━</v>
      </c>
      <c r="D28" s="39" t="str">
        <f>IF(B28="━","━",VLOOKUP(B28,選手情報打ち込み女子!$1:$1048576,3,FALSE))</f>
        <v>━</v>
      </c>
      <c r="E28" s="78" t="str">
        <f>IF(B28="━","━",VLOOKUP(B28,選手情報打ち込み女子!$1:$1048576,6,FALSE))</f>
        <v>━</v>
      </c>
      <c r="F28" s="40" t="str">
        <f>IF(データとりまとめシート!I17="","━",データとりまとめシート!I17)</f>
        <v>━</v>
      </c>
      <c r="G28" s="34" t="str">
        <f>IF(データとりまとめシート!G17="","━","認")</f>
        <v>━</v>
      </c>
      <c r="H28" s="36" t="s">
        <v>14</v>
      </c>
      <c r="I28" s="78" t="str">
        <f>IF(データとりまとめシート!G40="","━",データとりまとめシート!G40)</f>
        <v>━</v>
      </c>
      <c r="J28" s="103" t="str">
        <f>IF(I28="━","━",VLOOKUP(I28,選手情報打ち込み女子!$1:$1048576,2,FALSE))</f>
        <v>━</v>
      </c>
      <c r="K28" s="101" t="str">
        <f>IF(I28="━","━",VLOOKUP(I28,選手情報打ち込み女子!$1:$1048576,3,FALSE))</f>
        <v>━</v>
      </c>
      <c r="L28" s="81" t="str">
        <f>IF(I28="━","━",VLOOKUP(I28,選手情報打ち込み女子!$1:$1048576,6,FALSE))</f>
        <v>━</v>
      </c>
      <c r="M28" s="40" t="str">
        <f>IF(データとりまとめシート!I40="","━",データとりまとめシート!I40)</f>
        <v>━</v>
      </c>
      <c r="N28" s="74" t="str">
        <f>IF(データとりまとめシート!G40="","━","認")</f>
        <v>━</v>
      </c>
      <c r="O28" s="14"/>
    </row>
    <row r="29" spans="1:15" ht="22.5" customHeight="1" x14ac:dyDescent="0.2">
      <c r="A29" s="73" t="s">
        <v>11</v>
      </c>
      <c r="B29" s="78" t="str">
        <f>IF(データとりまとめシート!G18="","━",データとりまとめシート!G18)</f>
        <v>━</v>
      </c>
      <c r="C29" s="34" t="str">
        <f>IF(B29="━","━",VLOOKUP(B29,選手情報打ち込み女子!$1:$1048576,2,FALSE))</f>
        <v>━</v>
      </c>
      <c r="D29" s="94" t="str">
        <f>IF(B29="━","━",VLOOKUP(B29,選手情報打ち込み女子!$1:$1048576,3,FALSE))</f>
        <v>━</v>
      </c>
      <c r="E29" s="78" t="str">
        <f>IF(B29="━","━",VLOOKUP(B29,選手情報打ち込み女子!$1:$1048576,6,FALSE))</f>
        <v>━</v>
      </c>
      <c r="F29" s="40" t="str">
        <f>IF(データとりまとめシート!I18="","━",データとりまとめシート!I18)</f>
        <v>━</v>
      </c>
      <c r="G29" s="34" t="str">
        <f>IF(データとりまとめシート!G18="","━","認")</f>
        <v>━</v>
      </c>
      <c r="H29" s="35" t="s">
        <v>15</v>
      </c>
      <c r="I29" s="78" t="str">
        <f>IF(データとりまとめシート!G41="","━",データとりまとめシート!G41)</f>
        <v>━</v>
      </c>
      <c r="J29" s="103" t="str">
        <f>IF(I29="━","━",VLOOKUP(I29,選手情報打ち込み女子!$1:$1048576,2,FALSE))</f>
        <v>━</v>
      </c>
      <c r="K29" s="101" t="str">
        <f>IF(I29="━","━",VLOOKUP(I29,選手情報打ち込み女子!$1:$1048576,3,FALSE))</f>
        <v>━</v>
      </c>
      <c r="L29" s="81" t="str">
        <f>IF(I29="━","━",VLOOKUP(I29,選手情報打ち込み女子!$1:$1048576,6,FALSE))</f>
        <v>━</v>
      </c>
      <c r="M29" s="40" t="str">
        <f>IF(データとりまとめシート!I41="","━",データとりまとめシート!I41)</f>
        <v>━</v>
      </c>
      <c r="N29" s="74" t="str">
        <f>IF(データとりまとめシート!G41="","━","認")</f>
        <v>━</v>
      </c>
    </row>
    <row r="30" spans="1:15" ht="22.5" customHeight="1" x14ac:dyDescent="0.2">
      <c r="A30" s="73" t="s">
        <v>11</v>
      </c>
      <c r="B30" s="78" t="str">
        <f>IF(データとりまとめシート!G19="","━",データとりまとめシート!G19)</f>
        <v>━</v>
      </c>
      <c r="C30" s="34" t="str">
        <f>IF(B30="━","━",VLOOKUP(B30,選手情報打ち込み女子!$1:$1048576,2,FALSE))</f>
        <v>━</v>
      </c>
      <c r="D30" s="94" t="str">
        <f>IF(B30="━","━",VLOOKUP(B30,選手情報打ち込み女子!$1:$1048576,3,FALSE))</f>
        <v>━</v>
      </c>
      <c r="E30" s="78" t="str">
        <f>IF(B30="━","━",VLOOKUP(B30,選手情報打ち込み女子!$1:$1048576,6,FALSE))</f>
        <v>━</v>
      </c>
      <c r="F30" s="40" t="str">
        <f>IF(データとりまとめシート!I19="","━",データとりまとめシート!I19)</f>
        <v>━</v>
      </c>
      <c r="G30" s="34" t="str">
        <f>IF(データとりまとめシート!G19="","━","認")</f>
        <v>━</v>
      </c>
      <c r="H30" s="35" t="s">
        <v>15</v>
      </c>
      <c r="I30" s="78" t="str">
        <f>IF(データとりまとめシート!G42="","━",データとりまとめシート!G42)</f>
        <v>━</v>
      </c>
      <c r="J30" s="103" t="str">
        <f>IF(I30="━","━",VLOOKUP(I30,選手情報打ち込み女子!$1:$1048576,2,FALSE))</f>
        <v>━</v>
      </c>
      <c r="K30" s="101" t="str">
        <f>IF(I30="━","━",VLOOKUP(I30,選手情報打ち込み女子!$1:$1048576,3,FALSE))</f>
        <v>━</v>
      </c>
      <c r="L30" s="81" t="str">
        <f>IF(I30="━","━",VLOOKUP(I30,選手情報打ち込み女子!$1:$1048576,6,FALSE))</f>
        <v>━</v>
      </c>
      <c r="M30" s="40" t="str">
        <f>IF(データとりまとめシート!I42="","━",データとりまとめシート!I42)</f>
        <v>━</v>
      </c>
      <c r="N30" s="74" t="str">
        <f>IF(データとりまとめシート!G42="","━","認")</f>
        <v>━</v>
      </c>
    </row>
    <row r="31" spans="1:15" ht="22.5" customHeight="1" x14ac:dyDescent="0.2">
      <c r="A31" s="73" t="s">
        <v>11</v>
      </c>
      <c r="B31" s="78" t="str">
        <f>IF(データとりまとめシート!G20="","━",データとりまとめシート!G20)</f>
        <v>━</v>
      </c>
      <c r="C31" s="98" t="str">
        <f>IF(B31="━","━",VLOOKUP(B31,選手情報打ち込み女子!$1:$1048576,2,FALSE))</f>
        <v>━</v>
      </c>
      <c r="D31" s="94" t="str">
        <f>IF(B31="━","━",VLOOKUP(B31,選手情報打ち込み女子!$1:$1048576,3,FALSE))</f>
        <v>━</v>
      </c>
      <c r="E31" s="78" t="str">
        <f>IF(B31="━","━",VLOOKUP(B31,選手情報打ち込み女子!$1:$1048576,6,FALSE))</f>
        <v>━</v>
      </c>
      <c r="F31" s="40" t="str">
        <f>IF(データとりまとめシート!I20="","━",データとりまとめシート!I20)</f>
        <v>━</v>
      </c>
      <c r="G31" s="34" t="str">
        <f>IF(データとりまとめシート!G20="","━","認")</f>
        <v>━</v>
      </c>
      <c r="H31" s="35" t="s">
        <v>15</v>
      </c>
      <c r="I31" s="78" t="str">
        <f>IF(データとりまとめシート!G43="","━",データとりまとめシート!G43)</f>
        <v>━</v>
      </c>
      <c r="J31" s="103" t="str">
        <f>IF(I31="━","━",VLOOKUP(I31,選手情報打ち込み女子!$1:$1048576,2,FALSE))</f>
        <v>━</v>
      </c>
      <c r="K31" s="101" t="str">
        <f>IF(I31="━","━",VLOOKUP(I31,選手情報打ち込み女子!$1:$1048576,3,FALSE))</f>
        <v>━</v>
      </c>
      <c r="L31" s="81" t="str">
        <f>IF(I31="━","━",VLOOKUP(I31,選手情報打ち込み女子!$1:$1048576,6,FALSE))</f>
        <v>━</v>
      </c>
      <c r="M31" s="40" t="str">
        <f>IF(データとりまとめシート!I43="","━",データとりまとめシート!I43)</f>
        <v>━</v>
      </c>
      <c r="N31" s="74" t="str">
        <f>IF(データとりまとめシート!G43="","━","認")</f>
        <v>━</v>
      </c>
      <c r="O31" s="14"/>
    </row>
    <row r="32" spans="1:15" ht="22.5" customHeight="1" x14ac:dyDescent="0.2">
      <c r="A32" s="73" t="s">
        <v>10</v>
      </c>
      <c r="B32" s="78" t="str">
        <f>IF(データとりまとめシート!G21="","━",データとりまとめシート!G21)</f>
        <v>━</v>
      </c>
      <c r="C32" s="95" t="str">
        <f>IF(B32="━","━",VLOOKUP(B32,選手情報打ち込み女子!$1:$1048576,2,FALSE))</f>
        <v>━</v>
      </c>
      <c r="D32" s="39" t="str">
        <f>IF(B32="━","━",VLOOKUP(B32,選手情報打ち込み女子!$1:$1048576,3,FALSE))</f>
        <v>━</v>
      </c>
      <c r="E32" s="78" t="str">
        <f>IF(B32="━","━",VLOOKUP(B32,選手情報打ち込み女子!$1:$1048576,6,FALSE))</f>
        <v>━</v>
      </c>
      <c r="F32" s="40" t="str">
        <f>IF(データとりまとめシート!I21="","━",データとりまとめシート!I21)</f>
        <v>━</v>
      </c>
      <c r="G32" s="34" t="str">
        <f>IF(データとりまとめシート!G21="","━","認")</f>
        <v>━</v>
      </c>
      <c r="H32" s="35" t="s">
        <v>27</v>
      </c>
      <c r="I32" s="78" t="str">
        <f>IF(データとりまとめシート!G44="","━",データとりまとめシート!G44)</f>
        <v>━</v>
      </c>
      <c r="J32" s="103" t="str">
        <f>IF(I32="━","━",VLOOKUP(I32,選手情報打ち込み女子!$1:$1048576,2,FALSE))</f>
        <v>━</v>
      </c>
      <c r="K32" s="101" t="str">
        <f>IF(I32="━","━",VLOOKUP(I32,選手情報打ち込み女子!$1:$1048576,3,FALSE))</f>
        <v>━</v>
      </c>
      <c r="L32" s="81" t="str">
        <f>IF(I32="━","━",VLOOKUP(I32,選手情報打ち込み女子!$1:$1048576,6,FALSE))</f>
        <v>━</v>
      </c>
      <c r="M32" s="40" t="str">
        <f>IF(データとりまとめシート!I44="","━",データとりまとめシート!I44)</f>
        <v>━</v>
      </c>
      <c r="N32" s="74" t="str">
        <f>IF(データとりまとめシート!G44="","━","認")</f>
        <v>━</v>
      </c>
    </row>
    <row r="33" spans="1:15" ht="22.5" customHeight="1" x14ac:dyDescent="0.2">
      <c r="A33" s="73" t="s">
        <v>10</v>
      </c>
      <c r="B33" s="78" t="str">
        <f>IF(データとりまとめシート!G22="","━",データとりまとめシート!G22)</f>
        <v>━</v>
      </c>
      <c r="C33" s="97" t="str">
        <f>IF(B33="━","━",VLOOKUP(B33,選手情報打ち込み女子!$1:$1048576,2,FALSE))</f>
        <v>━</v>
      </c>
      <c r="D33" s="96" t="str">
        <f>IF(B33="━","━",VLOOKUP(B33,選手情報打ち込み女子!$1:$1048576,3,FALSE))</f>
        <v>━</v>
      </c>
      <c r="E33" s="78" t="str">
        <f>IF(B33="━","━",VLOOKUP(B33,選手情報打ち込み女子!$1:$1048576,6,FALSE))</f>
        <v>━</v>
      </c>
      <c r="F33" s="40" t="str">
        <f>IF(データとりまとめシート!I22="","━",データとりまとめシート!I22)</f>
        <v>━</v>
      </c>
      <c r="G33" s="38" t="str">
        <f>IF(データとりまとめシート!G22="","━","認")</f>
        <v>━</v>
      </c>
      <c r="H33" s="37" t="s">
        <v>27</v>
      </c>
      <c r="I33" s="78" t="str">
        <f>IF(データとりまとめシート!G45="","━",データとりまとめシート!G45)</f>
        <v>━</v>
      </c>
      <c r="J33" s="103" t="str">
        <f>IF(I33="━","━",VLOOKUP(I33,選手情報打ち込み女子!$1:$1048576,2,FALSE))</f>
        <v>━</v>
      </c>
      <c r="K33" s="101" t="str">
        <f>IF(I33="━","━",VLOOKUP(I33,選手情報打ち込み女子!$1:$1048576,3,FALSE))</f>
        <v>━</v>
      </c>
      <c r="L33" s="81" t="str">
        <f>IF(I33="━","━",VLOOKUP(I33,選手情報打ち込み女子!$1:$1048576,6,FALSE))</f>
        <v>━</v>
      </c>
      <c r="M33" s="40" t="str">
        <f>IF(データとりまとめシート!I45="","━",データとりまとめシート!I45)</f>
        <v>━</v>
      </c>
      <c r="N33" s="74" t="str">
        <f>IF(データとりまとめシート!G45="","━","認")</f>
        <v>━</v>
      </c>
      <c r="O33" s="14"/>
    </row>
    <row r="34" spans="1:15" ht="22.5" customHeight="1" x14ac:dyDescent="0.2">
      <c r="A34" s="73" t="s">
        <v>10</v>
      </c>
      <c r="B34" s="78" t="str">
        <f>IF(データとりまとめシート!G23="","━",データとりまとめシート!G23)</f>
        <v>━</v>
      </c>
      <c r="C34" s="34" t="str">
        <f>IF(B34="━","━",VLOOKUP(B34,選手情報打ち込み女子!$1:$1048576,2,FALSE))</f>
        <v>━</v>
      </c>
      <c r="D34" s="94" t="str">
        <f>IF(B34="━","━",VLOOKUP(B34,選手情報打ち込み女子!$1:$1048576,3,FALSE))</f>
        <v>━</v>
      </c>
      <c r="E34" s="78" t="str">
        <f>IF(B34="━","━",VLOOKUP(B34,選手情報打ち込み女子!$1:$1048576,6,FALSE))</f>
        <v>━</v>
      </c>
      <c r="F34" s="40" t="str">
        <f>IF(データとりまとめシート!I23="","━",データとりまとめシート!I23)</f>
        <v>━</v>
      </c>
      <c r="G34" s="34" t="str">
        <f>IF(データとりまとめシート!G23="","━","認")</f>
        <v>━</v>
      </c>
      <c r="H34" s="35" t="s">
        <v>27</v>
      </c>
      <c r="I34" s="78" t="str">
        <f>IF(データとりまとめシート!G46="","━",データとりまとめシート!G46)</f>
        <v>━</v>
      </c>
      <c r="J34" s="103" t="str">
        <f>IF(I34="━","━",VLOOKUP(I34,選手情報打ち込み女子!$1:$1048576,2,FALSE))</f>
        <v>━</v>
      </c>
      <c r="K34" s="101" t="str">
        <f>IF(I34="━","━",VLOOKUP(I34,選手情報打ち込み女子!$1:$1048576,3,FALSE))</f>
        <v>━</v>
      </c>
      <c r="L34" s="81" t="str">
        <f>IF(I34="━","━",VLOOKUP(I34,選手情報打ち込み女子!$1:$1048576,6,FALSE))</f>
        <v>━</v>
      </c>
      <c r="M34" s="40" t="str">
        <f>IF(データとりまとめシート!I46="","━",データとりまとめシート!I46)</f>
        <v>━</v>
      </c>
      <c r="N34" s="74" t="str">
        <f>IF(データとりまとめシート!G46="","━","認")</f>
        <v>━</v>
      </c>
    </row>
    <row r="35" spans="1:15" ht="22.5" customHeight="1" x14ac:dyDescent="0.2">
      <c r="A35" s="73" t="s">
        <v>8</v>
      </c>
      <c r="B35" s="78" t="str">
        <f>IF(データとりまとめシート!G24="","━",データとりまとめシート!G24)</f>
        <v>━</v>
      </c>
      <c r="C35" s="95" t="str">
        <f>IF(B35="━","━",VLOOKUP(B35,選手情報打ち込み女子!$1:$1048576,2,FALSE))</f>
        <v>━</v>
      </c>
      <c r="D35" s="39" t="str">
        <f>IF(B35="━","━",VLOOKUP(B35,選手情報打ち込み女子!$1:$1048576,3,FALSE))</f>
        <v>━</v>
      </c>
      <c r="E35" s="78" t="str">
        <f>IF(B35="━","━",VLOOKUP(B35,選手情報打ち込み女子!$1:$1048576,6,FALSE))</f>
        <v>━</v>
      </c>
      <c r="F35" s="40" t="str">
        <f>IF(データとりまとめシート!I24="","━",データとりまとめシート!I24)</f>
        <v>━</v>
      </c>
      <c r="G35" s="38" t="str">
        <f>IF(データとりまとめシート!G24="","━","認")</f>
        <v>━</v>
      </c>
      <c r="H35" s="37" t="s">
        <v>17</v>
      </c>
      <c r="I35" s="78" t="str">
        <f>IF(データとりまとめシート!G47="","━",データとりまとめシート!G47)</f>
        <v>━</v>
      </c>
      <c r="J35" s="103" t="str">
        <f>IF(I35="━","━",VLOOKUP(I35,選手情報打ち込み女子!$1:$1048576,2,FALSE))</f>
        <v>━</v>
      </c>
      <c r="K35" s="101" t="str">
        <f>IF(I35="━","━",VLOOKUP(I35,選手情報打ち込み女子!$1:$1048576,3,FALSE))</f>
        <v>━</v>
      </c>
      <c r="L35" s="81" t="str">
        <f>IF(I35="━","━",VLOOKUP(I35,選手情報打ち込み女子!$1:$1048576,6,FALSE))</f>
        <v>━</v>
      </c>
      <c r="M35" s="40" t="str">
        <f>IF(データとりまとめシート!I47="","━",データとりまとめシート!I47)</f>
        <v>━</v>
      </c>
      <c r="N35" s="74" t="str">
        <f>IF(データとりまとめシート!G47="","━","認")</f>
        <v>━</v>
      </c>
      <c r="O35" s="14"/>
    </row>
    <row r="36" spans="1:15" ht="22.5" customHeight="1" x14ac:dyDescent="0.2">
      <c r="A36" s="73" t="s">
        <v>8</v>
      </c>
      <c r="B36" s="78" t="str">
        <f>IF(データとりまとめシート!G25="","━",データとりまとめシート!G25)</f>
        <v>━</v>
      </c>
      <c r="C36" s="95" t="str">
        <f>IF(B36="━","━",VLOOKUP(B36,選手情報打ち込み女子!$1:$1048576,2,FALSE))</f>
        <v>━</v>
      </c>
      <c r="D36" s="39" t="str">
        <f>IF(B36="━","━",VLOOKUP(B36,選手情報打ち込み女子!$1:$1048576,3,FALSE))</f>
        <v>━</v>
      </c>
      <c r="E36" s="78" t="str">
        <f>IF(B36="━","━",VLOOKUP(B36,選手情報打ち込み女子!$1:$1048576,6,FALSE))</f>
        <v>━</v>
      </c>
      <c r="F36" s="40" t="str">
        <f>IF(データとりまとめシート!I25="","━",データとりまとめシート!I25)</f>
        <v>━</v>
      </c>
      <c r="G36" s="34" t="str">
        <f>IF(データとりまとめシート!G25="","━","認")</f>
        <v>━</v>
      </c>
      <c r="H36" s="35" t="s">
        <v>17</v>
      </c>
      <c r="I36" s="78" t="str">
        <f>IF(データとりまとめシート!G48="","━",データとりまとめシート!G48)</f>
        <v>━</v>
      </c>
      <c r="J36" s="103" t="str">
        <f>IF(I36="━","━",VLOOKUP(I36,選手情報打ち込み女子!$1:$1048576,2,FALSE))</f>
        <v>━</v>
      </c>
      <c r="K36" s="101" t="str">
        <f>IF(I36="━","━",VLOOKUP(I36,選手情報打ち込み女子!$1:$1048576,3,FALSE))</f>
        <v>━</v>
      </c>
      <c r="L36" s="81" t="str">
        <f>IF(I36="━","━",VLOOKUP(I36,選手情報打ち込み女子!$1:$1048576,6,FALSE))</f>
        <v>━</v>
      </c>
      <c r="M36" s="40" t="str">
        <f>IF(データとりまとめシート!I48="","━",データとりまとめシート!I48)</f>
        <v>━</v>
      </c>
      <c r="N36" s="74" t="str">
        <f>IF(データとりまとめシート!G48="","━","認")</f>
        <v>━</v>
      </c>
      <c r="O36" s="14"/>
    </row>
    <row r="37" spans="1:15" ht="22.5" customHeight="1" x14ac:dyDescent="0.2">
      <c r="A37" s="73" t="s">
        <v>8</v>
      </c>
      <c r="B37" s="78" t="str">
        <f>IF(データとりまとめシート!G26="","━",データとりまとめシート!G26)</f>
        <v>━</v>
      </c>
      <c r="C37" s="95" t="str">
        <f>IF(B37="━","━",VLOOKUP(B37,選手情報打ち込み女子!$1:$1048576,2,FALSE))</f>
        <v>━</v>
      </c>
      <c r="D37" s="39" t="str">
        <f>IF(B37="━","━",VLOOKUP(B37,選手情報打ち込み女子!$1:$1048576,3,FALSE))</f>
        <v>━</v>
      </c>
      <c r="E37" s="78" t="str">
        <f>IF(B37="━","━",VLOOKUP(B37,選手情報打ち込み女子!$1:$1048576,6,FALSE))</f>
        <v>━</v>
      </c>
      <c r="F37" s="40" t="str">
        <f>IF(データとりまとめシート!I26="","━",データとりまとめシート!I26)</f>
        <v>━</v>
      </c>
      <c r="G37" s="34" t="str">
        <f>IF(データとりまとめシート!G26="","━","認")</f>
        <v>━</v>
      </c>
      <c r="H37" s="35" t="s">
        <v>18</v>
      </c>
      <c r="I37" s="78" t="str">
        <f>IF(データとりまとめシート!G49="","━",データとりまとめシート!G49)</f>
        <v>━</v>
      </c>
      <c r="J37" s="103" t="str">
        <f>IF(I37="━","━",VLOOKUP(I37,選手情報打ち込み女子!$1:$1048576,2,FALSE))</f>
        <v>━</v>
      </c>
      <c r="K37" s="101" t="str">
        <f>IF(I37="━","━",VLOOKUP(I37,選手情報打ち込み女子!$1:$1048576,3,FALSE))</f>
        <v>━</v>
      </c>
      <c r="L37" s="81" t="str">
        <f>IF(I37="━","━",VLOOKUP(I37,選手情報打ち込み女子!$1:$1048576,6,FALSE))</f>
        <v>━</v>
      </c>
      <c r="M37" s="40" t="str">
        <f>IF(データとりまとめシート!I49="","━",データとりまとめシート!I49)</f>
        <v>━</v>
      </c>
      <c r="N37" s="74" t="str">
        <f>IF(データとりまとめシート!G49="","━","認")</f>
        <v>━</v>
      </c>
      <c r="O37" s="14"/>
    </row>
    <row r="38" spans="1:15" ht="22.5" customHeight="1" x14ac:dyDescent="0.2">
      <c r="A38" s="73" t="s">
        <v>8</v>
      </c>
      <c r="B38" s="78" t="str">
        <f>IF(データとりまとめシート!G27="","━",データとりまとめシート!G27)</f>
        <v>━</v>
      </c>
      <c r="C38" s="95" t="str">
        <f>IF(B38="━","━",VLOOKUP(B38,選手情報打ち込み女子!$1:$1048576,2,FALSE))</f>
        <v>━</v>
      </c>
      <c r="D38" s="39" t="str">
        <f>IF(B38="━","━",VLOOKUP(B38,選手情報打ち込み女子!$1:$1048576,3,FALSE))</f>
        <v>━</v>
      </c>
      <c r="E38" s="78" t="str">
        <f>IF(B38="━","━",VLOOKUP(B38,選手情報打ち込み女子!$1:$1048576,6,FALSE))</f>
        <v>━</v>
      </c>
      <c r="F38" s="40" t="str">
        <f>IF(データとりまとめシート!I27="","━",データとりまとめシート!I27)</f>
        <v>━</v>
      </c>
      <c r="G38" s="34" t="str">
        <f>IF(データとりまとめシート!G27="","━","認")</f>
        <v>━</v>
      </c>
      <c r="H38" s="35" t="s">
        <v>18</v>
      </c>
      <c r="I38" s="78" t="str">
        <f>IF(データとりまとめシート!G50="","━",データとりまとめシート!G50)</f>
        <v>━</v>
      </c>
      <c r="J38" s="103" t="str">
        <f>IF(I38="━","━",VLOOKUP(I38,選手情報打ち込み女子!$1:$1048576,2,FALSE))</f>
        <v>━</v>
      </c>
      <c r="K38" s="101" t="str">
        <f>IF(I38="━","━",VLOOKUP(I38,選手情報打ち込み女子!$1:$1048576,3,FALSE))</f>
        <v>━</v>
      </c>
      <c r="L38" s="81" t="str">
        <f>IF(I38="━","━",VLOOKUP(I38,選手情報打ち込み女子!$1:$1048576,6,FALSE))</f>
        <v>━</v>
      </c>
      <c r="M38" s="40" t="str">
        <f>IF(データとりまとめシート!I50="","━",データとりまとめシート!I50)</f>
        <v>━</v>
      </c>
      <c r="N38" s="74" t="str">
        <f>IF(データとりまとめシート!G50="","━","認")</f>
        <v>━</v>
      </c>
      <c r="O38" s="14"/>
    </row>
    <row r="39" spans="1:15" ht="22.5" customHeight="1" x14ac:dyDescent="0.2">
      <c r="A39" s="73" t="s">
        <v>6</v>
      </c>
      <c r="B39" s="78" t="str">
        <f>IF(データとりまとめシート!G28="","━",データとりまとめシート!G28)</f>
        <v>━</v>
      </c>
      <c r="C39" s="95" t="str">
        <f>IF(B39="━","━",VLOOKUP(B39,選手情報打ち込み女子!$1:$1048576,2,FALSE))</f>
        <v>━</v>
      </c>
      <c r="D39" s="39" t="str">
        <f>IF(B39="━","━",VLOOKUP(B39,選手情報打ち込み女子!$1:$1048576,3,FALSE))</f>
        <v>━</v>
      </c>
      <c r="E39" s="78" t="str">
        <f>IF(B39="━","━",VLOOKUP(B39,選手情報打ち込み女子!$1:$1048576,6,FALSE))</f>
        <v>━</v>
      </c>
      <c r="F39" s="40" t="str">
        <f>IF(データとりまとめシート!I28="","━",データとりまとめシート!I28)</f>
        <v>━</v>
      </c>
      <c r="G39" s="38" t="str">
        <f>IF(データとりまとめシート!G28="","━","認")</f>
        <v>━</v>
      </c>
      <c r="H39" s="37" t="s">
        <v>19</v>
      </c>
      <c r="I39" s="78" t="str">
        <f>IF(データとりまとめシート!G51="","━",データとりまとめシート!G51)</f>
        <v>━</v>
      </c>
      <c r="J39" s="103" t="str">
        <f>IF(I39="━","━",VLOOKUP(I39,選手情報打ち込み女子!$1:$1048576,2,FALSE))</f>
        <v>━</v>
      </c>
      <c r="K39" s="101" t="str">
        <f>IF(I39="━","━",VLOOKUP(I39,選手情報打ち込み女子!$1:$1048576,3,FALSE))</f>
        <v>━</v>
      </c>
      <c r="L39" s="81" t="str">
        <f>IF(I39="━","━",VLOOKUP(I39,選手情報打ち込み女子!$1:$1048576,6,FALSE))</f>
        <v>━</v>
      </c>
      <c r="M39" s="40" t="str">
        <f>IF(データとりまとめシート!I51="","━",データとりまとめシート!I51)</f>
        <v>━</v>
      </c>
      <c r="N39" s="74" t="str">
        <f>IF(データとりまとめシート!G51="","━","認")</f>
        <v>━</v>
      </c>
      <c r="O39" s="14"/>
    </row>
    <row r="40" spans="1:15" ht="22.5" customHeight="1" x14ac:dyDescent="0.2">
      <c r="A40" s="73" t="s">
        <v>6</v>
      </c>
      <c r="B40" s="78" t="str">
        <f>IF(データとりまとめシート!G29="","━",データとりまとめシート!G29)</f>
        <v>━</v>
      </c>
      <c r="C40" s="95" t="str">
        <f>IF(B40="━","━",VLOOKUP(B40,選手情報打ち込み女子!$1:$1048576,2,FALSE))</f>
        <v>━</v>
      </c>
      <c r="D40" s="39" t="str">
        <f>IF(B40="━","━",VLOOKUP(B40,選手情報打ち込み女子!$1:$1048576,3,FALSE))</f>
        <v>━</v>
      </c>
      <c r="E40" s="78" t="str">
        <f>IF(B40="━","━",VLOOKUP(B40,選手情報打ち込み女子!$1:$1048576,6,FALSE))</f>
        <v>━</v>
      </c>
      <c r="F40" s="40" t="str">
        <f>IF(データとりまとめシート!I29="","━",データとりまとめシート!I29)</f>
        <v>━</v>
      </c>
      <c r="G40" s="34" t="str">
        <f>IF(データとりまとめシート!G29="","━","認")</f>
        <v>━</v>
      </c>
      <c r="H40" s="35" t="s">
        <v>19</v>
      </c>
      <c r="I40" s="78" t="str">
        <f>IF(データとりまとめシート!G52="","━",データとりまとめシート!G52)</f>
        <v>━</v>
      </c>
      <c r="J40" s="103" t="str">
        <f>IF(I40="━","━",VLOOKUP(I40,選手情報打ち込み女子!$1:$1048576,2,FALSE))</f>
        <v>━</v>
      </c>
      <c r="K40" s="101" t="str">
        <f>IF(I40="━","━",VLOOKUP(I40,選手情報打ち込み女子!$1:$1048576,3,FALSE))</f>
        <v>━</v>
      </c>
      <c r="L40" s="81" t="str">
        <f>IF(I40="━","━",VLOOKUP(I40,選手情報打ち込み女子!$1:$1048576,6,FALSE))</f>
        <v>━</v>
      </c>
      <c r="M40" s="40" t="str">
        <f>IF(データとりまとめシート!I52="","━",データとりまとめシート!I52)</f>
        <v>━</v>
      </c>
      <c r="N40" s="74" t="str">
        <f>IF(データとりまとめシート!G52="","━","認")</f>
        <v>━</v>
      </c>
      <c r="O40" s="14"/>
    </row>
    <row r="41" spans="1:15" ht="22.5" customHeight="1" x14ac:dyDescent="0.2">
      <c r="A41" s="73" t="s">
        <v>6</v>
      </c>
      <c r="B41" s="78" t="str">
        <f>IF(データとりまとめシート!G30="","━",データとりまとめシート!G30)</f>
        <v>━</v>
      </c>
      <c r="C41" s="95" t="str">
        <f>IF(B41="━","━",VLOOKUP(B41,選手情報打ち込み女子!$1:$1048576,2,FALSE))</f>
        <v>━</v>
      </c>
      <c r="D41" s="39" t="str">
        <f>IF(B41="━","━",VLOOKUP(B41,選手情報打ち込み女子!$1:$1048576,3,FALSE))</f>
        <v>━</v>
      </c>
      <c r="E41" s="78" t="str">
        <f>IF(B41="━","━",VLOOKUP(B41,選手情報打ち込み女子!$1:$1048576,6,FALSE))</f>
        <v>━</v>
      </c>
      <c r="F41" s="40" t="str">
        <f>IF(データとりまとめシート!I30="","━",データとりまとめシート!I30)</f>
        <v>━</v>
      </c>
      <c r="G41" s="34" t="str">
        <f>IF(データとりまとめシート!G30="","━","認")</f>
        <v>━</v>
      </c>
      <c r="H41" s="35" t="s">
        <v>19</v>
      </c>
      <c r="I41" s="78" t="str">
        <f>IF(データとりまとめシート!G53="","━",データとりまとめシート!G53)</f>
        <v>━</v>
      </c>
      <c r="J41" s="103" t="str">
        <f>IF(I41="━","━",VLOOKUP(I41,選手情報打ち込み女子!$1:$1048576,2,FALSE))</f>
        <v>━</v>
      </c>
      <c r="K41" s="101" t="str">
        <f>IF(I41="━","━",VLOOKUP(I41,選手情報打ち込み女子!$1:$1048576,3,FALSE))</f>
        <v>━</v>
      </c>
      <c r="L41" s="81" t="str">
        <f>IF(I41="━","━",VLOOKUP(I41,選手情報打ち込み女子!$1:$1048576,6,FALSE))</f>
        <v>━</v>
      </c>
      <c r="M41" s="40" t="str">
        <f>IF(データとりまとめシート!I53="","━",データとりまとめシート!I53)</f>
        <v>━</v>
      </c>
      <c r="N41" s="74" t="str">
        <f>IF(データとりまとめシート!G53="","━","認")</f>
        <v>━</v>
      </c>
      <c r="O41" s="14"/>
    </row>
    <row r="42" spans="1:15" ht="22.5" customHeight="1" x14ac:dyDescent="0.2">
      <c r="A42" s="73" t="s">
        <v>6</v>
      </c>
      <c r="B42" s="78" t="str">
        <f>IF(データとりまとめシート!G31="","━",データとりまとめシート!G31)</f>
        <v>━</v>
      </c>
      <c r="C42" s="95" t="str">
        <f>IF(B42="━","━",VLOOKUP(B42,選手情報打ち込み女子!$1:$1048576,2,FALSE))</f>
        <v>━</v>
      </c>
      <c r="D42" s="39" t="str">
        <f>IF(B42="━","━",VLOOKUP(B42,選手情報打ち込み女子!$1:$1048576,3,FALSE))</f>
        <v>━</v>
      </c>
      <c r="E42" s="78" t="str">
        <f>IF(B42="━","━",VLOOKUP(B42,選手情報打ち込み女子!$1:$1048576,6,FALSE))</f>
        <v>━</v>
      </c>
      <c r="F42" s="40" t="str">
        <f>IF(データとりまとめシート!I31="","━",データとりまとめシート!I31)</f>
        <v>━</v>
      </c>
      <c r="G42" s="34" t="str">
        <f>IF(データとりまとめシート!G31="","━","認")</f>
        <v>━</v>
      </c>
      <c r="H42" s="35" t="s">
        <v>20</v>
      </c>
      <c r="I42" s="78" t="str">
        <f>IF(データとりまとめシート!G54="","━",データとりまとめシート!G54)</f>
        <v>━</v>
      </c>
      <c r="J42" s="103" t="str">
        <f>IF(I42="━","━",VLOOKUP(I42,選手情報打ち込み女子!$1:$1048576,2,FALSE))</f>
        <v>━</v>
      </c>
      <c r="K42" s="101" t="str">
        <f>IF(I42="━","━",VLOOKUP(I42,選手情報打ち込み女子!$1:$1048576,3,FALSE))</f>
        <v>━</v>
      </c>
      <c r="L42" s="81" t="str">
        <f>IF(I42="━","━",VLOOKUP(I42,選手情報打ち込み女子!$1:$1048576,6,FALSE))</f>
        <v>━</v>
      </c>
      <c r="M42" s="104" t="str">
        <f>IF(データとりまとめシート!I54="","━",データとりまとめシート!I54)</f>
        <v>━</v>
      </c>
      <c r="N42" s="74" t="str">
        <f>IF(データとりまとめシート!G54="","━","認")</f>
        <v>━</v>
      </c>
    </row>
    <row r="43" spans="1:15" ht="22.5" customHeight="1" x14ac:dyDescent="0.2">
      <c r="A43" s="73" t="s">
        <v>21</v>
      </c>
      <c r="B43" s="78" t="str">
        <f>IF(データとりまとめシート!G32="","━",データとりまとめシート!G32)</f>
        <v>━</v>
      </c>
      <c r="C43" s="95" t="str">
        <f>IF(B43="━","━",VLOOKUP(B43,選手情報打ち込み女子!$1:$1048576,2,FALSE))</f>
        <v>━</v>
      </c>
      <c r="D43" s="39" t="str">
        <f>IF(B43="━","━",VLOOKUP(B43,選手情報打ち込み女子!$1:$1048576,3,FALSE))</f>
        <v>━</v>
      </c>
      <c r="E43" s="78" t="str">
        <f>IF(B43="━","━",VLOOKUP(B43,選手情報打ち込み女子!$1:$1048576,6,FALSE))</f>
        <v>━</v>
      </c>
      <c r="F43" s="40" t="str">
        <f>IF(データとりまとめシート!I32="","━",データとりまとめシート!I32)</f>
        <v>━</v>
      </c>
      <c r="G43" s="34" t="str">
        <f>IF(データとりまとめシート!G32="","━","認")</f>
        <v>━</v>
      </c>
      <c r="H43" s="35" t="s">
        <v>20</v>
      </c>
      <c r="I43" s="78" t="str">
        <f>IF(データとりまとめシート!G55="","━",データとりまとめシート!G55)</f>
        <v>━</v>
      </c>
      <c r="J43" s="103" t="str">
        <f>IF(I43="━","━",VLOOKUP(I43,選手情報打ち込み女子!$1:$1048576,2,FALSE))</f>
        <v>━</v>
      </c>
      <c r="K43" s="101" t="str">
        <f>IF(I43="━","━",VLOOKUP(I43,選手情報打ち込み女子!$1:$1048576,3,FALSE))</f>
        <v>━</v>
      </c>
      <c r="L43" s="81" t="str">
        <f>IF(I43="━","━",VLOOKUP(I43,選手情報打ち込み女子!$1:$1048576,6,FALSE))</f>
        <v>━</v>
      </c>
      <c r="M43" s="104" t="str">
        <f>IF(データとりまとめシート!I55="","━",データとりまとめシート!I55)</f>
        <v>━</v>
      </c>
      <c r="N43" s="74" t="str">
        <f>IF(データとりまとめシート!G55="","━","認")</f>
        <v>━</v>
      </c>
    </row>
    <row r="44" spans="1:15" ht="22.5" customHeight="1" x14ac:dyDescent="0.2">
      <c r="A44" s="73" t="s">
        <v>21</v>
      </c>
      <c r="B44" s="78" t="str">
        <f>IF(データとりまとめシート!G33="","━",データとりまとめシート!G33)</f>
        <v>━</v>
      </c>
      <c r="C44" s="95" t="str">
        <f>IF(B44="━","━",VLOOKUP(B44,選手情報打ち込み女子!$1:$1048576,2,FALSE))</f>
        <v>━</v>
      </c>
      <c r="D44" s="39" t="str">
        <f>IF(B44="━","━",VLOOKUP(B44,選手情報打ち込み女子!$1:$1048576,3,FALSE))</f>
        <v>━</v>
      </c>
      <c r="E44" s="78" t="str">
        <f>IF(B44="━","━",VLOOKUP(B44,選手情報打ち込み女子!$1:$1048576,6,FALSE))</f>
        <v>━</v>
      </c>
      <c r="F44" s="40" t="str">
        <f>IF(データとりまとめシート!I33="","━",データとりまとめシート!I33)</f>
        <v>━</v>
      </c>
      <c r="G44" s="34" t="str">
        <f>IF(データとりまとめシート!G33="","━","認")</f>
        <v>━</v>
      </c>
      <c r="H44" s="35" t="s">
        <v>20</v>
      </c>
      <c r="I44" s="78" t="str">
        <f>IF(データとりまとめシート!G56="","━",データとりまとめシート!G56)</f>
        <v>━</v>
      </c>
      <c r="J44" s="103" t="str">
        <f>IF(I44="━","━",VLOOKUP(I44,選手情報打ち込み女子!$1:$1048576,2,FALSE))</f>
        <v>━</v>
      </c>
      <c r="K44" s="101" t="str">
        <f>IF(I44="━","━",VLOOKUP(I44,選手情報打ち込み女子!$1:$1048576,3,FALSE))</f>
        <v>━</v>
      </c>
      <c r="L44" s="81" t="str">
        <f>IF(I44="━","━",VLOOKUP(I44,選手情報打ち込み女子!$1:$1048576,6,FALSE))</f>
        <v>━</v>
      </c>
      <c r="M44" s="104" t="str">
        <f>IF(データとりまとめシート!I56="","━",データとりまとめシート!I56)</f>
        <v>━</v>
      </c>
      <c r="N44" s="74" t="str">
        <f>IF(データとりまとめシート!G56="","━","認")</f>
        <v>━</v>
      </c>
      <c r="O44" s="14"/>
    </row>
    <row r="45" spans="1:15" ht="22.5" customHeight="1" thickBot="1" x14ac:dyDescent="0.25">
      <c r="A45" s="75" t="s">
        <v>21</v>
      </c>
      <c r="B45" s="79" t="str">
        <f>IF(データとりまとめシート!G34="","━",データとりまとめシート!G34)</f>
        <v>━</v>
      </c>
      <c r="C45" s="100" t="str">
        <f>IF(B45="━","━",VLOOKUP(B45,選手情報打ち込み女子!$1:$1048576,2,FALSE))</f>
        <v>━</v>
      </c>
      <c r="D45" s="99" t="str">
        <f>IF(B45="━","━",VLOOKUP(B45,選手情報打ち込み女子!$1:$1048576,3,FALSE))</f>
        <v>━</v>
      </c>
      <c r="E45" s="79" t="str">
        <f>IF(B45="━","━",VLOOKUP(B45,選手情報打ち込み女子!$1:$1048576,6,FALSE))</f>
        <v>━</v>
      </c>
      <c r="F45" s="77" t="str">
        <f>IF(データとりまとめシート!I34="","━",データとりまとめシート!I34)</f>
        <v>━</v>
      </c>
      <c r="G45" s="76" t="str">
        <f>IF(データとりまとめシート!G34="","━","認")</f>
        <v>━</v>
      </c>
      <c r="H45" s="214"/>
      <c r="I45" s="215"/>
      <c r="J45" s="215"/>
      <c r="K45" s="215"/>
      <c r="L45" s="215"/>
      <c r="M45" s="215"/>
      <c r="N45" s="216"/>
      <c r="O45" s="14"/>
    </row>
    <row r="46" spans="1:15" ht="18" customHeight="1" thickTop="1" x14ac:dyDescent="0.2"/>
    <row r="47" spans="1:15" ht="18" customHeight="1" x14ac:dyDescent="0.2"/>
    <row r="48" spans="1:15" ht="18" customHeight="1" x14ac:dyDescent="0.2"/>
    <row r="49" ht="18" customHeight="1" x14ac:dyDescent="0.2"/>
    <row r="50" ht="18" customHeight="1" x14ac:dyDescent="0.2"/>
  </sheetData>
  <sheetCalcPr fullCalcOnLoad="1"/>
  <sheetProtection password="CEFB" sheet="1"/>
  <protectedRanges>
    <protectedRange sqref="F4 H4 J4 C6 B9 I9 I12 F14 F15 I15:L20" name="範囲1"/>
  </protectedRanges>
  <mergeCells count="15">
    <mergeCell ref="B9:E10"/>
    <mergeCell ref="F9:F10"/>
    <mergeCell ref="I9:L10"/>
    <mergeCell ref="M9:M10"/>
    <mergeCell ref="I12:L13"/>
    <mergeCell ref="J4:K4"/>
    <mergeCell ref="C6:J7"/>
    <mergeCell ref="H45:N45"/>
    <mergeCell ref="B14:B15"/>
    <mergeCell ref="I15:L16"/>
    <mergeCell ref="B16:B17"/>
    <mergeCell ref="I17:L18"/>
    <mergeCell ref="B18:B19"/>
    <mergeCell ref="C18:F19"/>
    <mergeCell ref="I19:L20"/>
  </mergeCells>
  <phoneticPr fontId="1"/>
  <pageMargins left="0.7" right="0.7" top="0.75" bottom="0.75" header="0.3" footer="0.3"/>
  <pageSetup paperSize="9" scale="67"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申し込み方法</vt:lpstr>
      <vt:lpstr>選手情報打ち込み男子</vt:lpstr>
      <vt:lpstr>選手情報打ち込み女子</vt:lpstr>
      <vt:lpstr>データとりまとめシート</vt:lpstr>
      <vt:lpstr>県記録会千葉大会　参加申込書男子</vt:lpstr>
      <vt:lpstr>県記録会千葉大会　参加申込書女子</vt:lpstr>
      <vt:lpstr>'県記録会千葉大会　参加申込書女子'!Print_Area</vt:lpstr>
      <vt:lpstr>'県記録会千葉大会　参加申込書男子'!Print_Area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山本英司</cp:lastModifiedBy>
  <cp:lastPrinted>2014-05-15T00:14:51Z</cp:lastPrinted>
  <dcterms:created xsi:type="dcterms:W3CDTF">2013-05-04T08:57:00Z</dcterms:created>
  <dcterms:modified xsi:type="dcterms:W3CDTF">2015-05-05T10:04:01Z</dcterms:modified>
</cp:coreProperties>
</file>