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d.docs.live.net/cac173b7cec64884/陸上/陸上専門部用/2021陸上/エントリーフォーマット/2021市民記録会/"/>
    </mc:Choice>
  </mc:AlternateContent>
  <xr:revisionPtr revIDLastSave="14" documentId="11_FFA206ABEA4CEDE56A9ADD79EED83A15C5CFDE60" xr6:coauthVersionLast="46" xr6:coauthVersionMax="46" xr10:uidLastSave="{FD53CB09-7A63-4A00-AC00-D4DB690DA471}"/>
  <workbookProtection workbookAlgorithmName="SHA-512" workbookHashValue="mDA835zSC2DgxaNgRq/4eIYk0H8v3RKkIxoNLf8FJKNcnuRhWykE69C/rsymPPzzT83TkDBeM7PC5P1Qa7SDAA==" workbookSaltValue="+8q+93F9gpSLEhmTIqmGDA==" workbookSpinCount="100000" lockStructure="1"/>
  <bookViews>
    <workbookView xWindow="-120" yWindow="-120" windowWidth="20730" windowHeight="11160" tabRatio="871" xr2:uid="{00000000-000D-0000-FFFF-FFFF00000000}"/>
  </bookViews>
  <sheets>
    <sheet name="申し込み方法" sheetId="10" r:id="rId1"/>
    <sheet name="選手情報打ち込み男子" sheetId="5" r:id="rId2"/>
    <sheet name="選手情報打ち込み女子" sheetId="8" r:id="rId3"/>
    <sheet name="データとりまとめシート" sheetId="11" r:id="rId4"/>
    <sheet name="市民記録会　参加申込書男子" sheetId="12" r:id="rId5"/>
    <sheet name="市民記録会　参加申込書女子" sheetId="13" r:id="rId6"/>
    <sheet name="当日参加状況届男子" sheetId="14" r:id="rId7"/>
    <sheet name="当日参加状況届女子" sheetId="15" r:id="rId8"/>
  </sheets>
  <definedNames>
    <definedName name="_xlnm.Print_Area" localSheetId="3">データとりまとめシート!$A$1:$P$62</definedName>
    <definedName name="_xlnm.Print_Area" localSheetId="5">'市民記録会　参加申込書女子'!$A$1:$N$51</definedName>
    <definedName name="_xlnm.Print_Area" localSheetId="4">'市民記録会　参加申込書男子'!$A$1:$N$51</definedName>
    <definedName name="_xlnm.Print_Area" localSheetId="7">当日参加状況届女子!$A$1:$T$40</definedName>
    <definedName name="_xlnm.Print_Area" localSheetId="6">当日参加状況届男子!$A$1:$T$44</definedName>
  </definedNames>
  <calcPr calcId="191029"/>
</workbook>
</file>

<file path=xl/calcChain.xml><?xml version="1.0" encoding="utf-8"?>
<calcChain xmlns="http://schemas.openxmlformats.org/spreadsheetml/2006/main">
  <c r="B39" i="15" l="1"/>
  <c r="B38" i="15"/>
  <c r="B37" i="15"/>
  <c r="B36" i="15"/>
  <c r="B35" i="15"/>
  <c r="B34" i="15"/>
  <c r="B33" i="15"/>
  <c r="B32" i="15"/>
  <c r="B31" i="15"/>
  <c r="B30" i="15"/>
  <c r="B29" i="15"/>
  <c r="B28" i="15"/>
  <c r="B27" i="15"/>
  <c r="B26" i="15"/>
  <c r="B25" i="15"/>
  <c r="B24" i="15"/>
  <c r="B23" i="15"/>
  <c r="B22" i="15"/>
  <c r="B21" i="15"/>
  <c r="B20" i="15"/>
  <c r="B19" i="15"/>
  <c r="B18" i="15"/>
  <c r="B17" i="15"/>
  <c r="L39" i="15"/>
  <c r="L38" i="15"/>
  <c r="L37" i="15"/>
  <c r="L36" i="15"/>
  <c r="L35" i="15"/>
  <c r="L34" i="15"/>
  <c r="L33" i="15"/>
  <c r="L32" i="15"/>
  <c r="L31" i="15"/>
  <c r="L30" i="15"/>
  <c r="L29" i="15"/>
  <c r="L28" i="15"/>
  <c r="L27" i="15"/>
  <c r="L26" i="15"/>
  <c r="L25" i="15"/>
  <c r="L24" i="15"/>
  <c r="L23" i="15"/>
  <c r="L22" i="15"/>
  <c r="L21" i="15"/>
  <c r="L20" i="15"/>
  <c r="L19" i="15"/>
  <c r="L18" i="15"/>
  <c r="L17" i="15"/>
  <c r="L13" i="15"/>
  <c r="L11" i="15"/>
  <c r="L9" i="15"/>
  <c r="B12" i="15"/>
  <c r="K39" i="15"/>
  <c r="K38" i="15"/>
  <c r="K37" i="15"/>
  <c r="K36" i="15"/>
  <c r="K35" i="15"/>
  <c r="K34" i="15"/>
  <c r="K33" i="15"/>
  <c r="K32" i="15"/>
  <c r="K31" i="15"/>
  <c r="K30" i="15"/>
  <c r="K29" i="15"/>
  <c r="K28" i="15"/>
  <c r="K27" i="15"/>
  <c r="K26" i="15"/>
  <c r="K25" i="15"/>
  <c r="K24" i="15"/>
  <c r="K23" i="15"/>
  <c r="K22" i="15"/>
  <c r="K21" i="15"/>
  <c r="K20" i="15"/>
  <c r="K19" i="15"/>
  <c r="K18" i="15"/>
  <c r="K17" i="15"/>
  <c r="A39" i="15"/>
  <c r="A38" i="15"/>
  <c r="A37" i="15"/>
  <c r="A36" i="15"/>
  <c r="A35" i="15"/>
  <c r="A34" i="15"/>
  <c r="A33" i="15"/>
  <c r="A32" i="15"/>
  <c r="A31" i="15"/>
  <c r="A30" i="15"/>
  <c r="A29" i="15"/>
  <c r="A28" i="15"/>
  <c r="A27" i="15"/>
  <c r="A26" i="15"/>
  <c r="A25" i="15"/>
  <c r="A24" i="15"/>
  <c r="A23" i="15"/>
  <c r="A22" i="15"/>
  <c r="A21" i="15"/>
  <c r="A20" i="15"/>
  <c r="A19" i="15"/>
  <c r="A18" i="15"/>
  <c r="A17" i="15"/>
  <c r="K19" i="14"/>
  <c r="L19" i="14"/>
  <c r="K20" i="14"/>
  <c r="L20" i="14"/>
  <c r="O20" i="14" s="1"/>
  <c r="K21" i="14"/>
  <c r="L21" i="14"/>
  <c r="K22" i="14"/>
  <c r="L22" i="14"/>
  <c r="O22" i="14" s="1"/>
  <c r="K23" i="14"/>
  <c r="L23" i="14"/>
  <c r="K24" i="14"/>
  <c r="L24" i="14"/>
  <c r="O24" i="14" s="1"/>
  <c r="K25" i="14"/>
  <c r="L25" i="14"/>
  <c r="K26" i="14"/>
  <c r="L26" i="14"/>
  <c r="O26" i="14" s="1"/>
  <c r="K27" i="14"/>
  <c r="L27" i="14"/>
  <c r="K28" i="14"/>
  <c r="L28" i="14"/>
  <c r="O28" i="14" s="1"/>
  <c r="K29" i="14"/>
  <c r="L29" i="14"/>
  <c r="K30" i="14"/>
  <c r="L30" i="14"/>
  <c r="O30" i="14" s="1"/>
  <c r="K31" i="14"/>
  <c r="L31" i="14"/>
  <c r="K32" i="14"/>
  <c r="L32" i="14"/>
  <c r="O32" i="14" s="1"/>
  <c r="K33" i="14"/>
  <c r="L33" i="14"/>
  <c r="K34" i="14"/>
  <c r="L34" i="14"/>
  <c r="O34" i="14" s="1"/>
  <c r="K35" i="14"/>
  <c r="L35" i="14"/>
  <c r="K36" i="14"/>
  <c r="L36" i="14"/>
  <c r="P36" i="14" s="1"/>
  <c r="K37" i="14"/>
  <c r="L37" i="14"/>
  <c r="K38" i="14"/>
  <c r="L38" i="14"/>
  <c r="O38" i="14" s="1"/>
  <c r="K39" i="14"/>
  <c r="L39" i="14"/>
  <c r="K40" i="14"/>
  <c r="L40" i="14"/>
  <c r="O40" i="14" s="1"/>
  <c r="K41" i="14"/>
  <c r="L41" i="14"/>
  <c r="K42" i="14"/>
  <c r="L42" i="14"/>
  <c r="R42" i="14" s="1"/>
  <c r="K43" i="14"/>
  <c r="L43" i="14"/>
  <c r="L18" i="14"/>
  <c r="K18" i="14"/>
  <c r="L17" i="14"/>
  <c r="S17" i="14" s="1"/>
  <c r="K17" i="14"/>
  <c r="G37" i="14"/>
  <c r="H37" i="14"/>
  <c r="I37" i="14"/>
  <c r="G38" i="14"/>
  <c r="H38" i="14"/>
  <c r="I38" i="14"/>
  <c r="G39" i="14"/>
  <c r="H39" i="14"/>
  <c r="I39" i="14"/>
  <c r="G40" i="14"/>
  <c r="H40" i="14"/>
  <c r="I40" i="14"/>
  <c r="G41" i="14"/>
  <c r="H41" i="14"/>
  <c r="I41" i="14"/>
  <c r="G42" i="14"/>
  <c r="H42" i="14"/>
  <c r="I42" i="14"/>
  <c r="G43" i="14"/>
  <c r="H43" i="14"/>
  <c r="I43"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18" i="14"/>
  <c r="B19" i="14"/>
  <c r="B20" i="14"/>
  <c r="B21" i="14"/>
  <c r="B22" i="14"/>
  <c r="I22" i="14" s="1"/>
  <c r="B23" i="14"/>
  <c r="B24" i="14"/>
  <c r="B25" i="14"/>
  <c r="B26" i="14"/>
  <c r="E26" i="14" s="1"/>
  <c r="B27" i="14"/>
  <c r="B28" i="14"/>
  <c r="B29" i="14"/>
  <c r="B30" i="14"/>
  <c r="E30" i="14" s="1"/>
  <c r="B31" i="14"/>
  <c r="B32" i="14"/>
  <c r="B33" i="14"/>
  <c r="B34" i="14"/>
  <c r="B35" i="14"/>
  <c r="B36" i="14"/>
  <c r="B37" i="14"/>
  <c r="B38" i="14"/>
  <c r="B39" i="14"/>
  <c r="B40" i="14"/>
  <c r="B41" i="14"/>
  <c r="B42" i="14"/>
  <c r="B43" i="14"/>
  <c r="B18" i="14"/>
  <c r="E18" i="14" s="1"/>
  <c r="A17" i="14"/>
  <c r="B17" i="14"/>
  <c r="I17" i="14" s="1"/>
  <c r="C6" i="15"/>
  <c r="P43" i="14"/>
  <c r="D43" i="14"/>
  <c r="F43" i="14"/>
  <c r="E42" i="14"/>
  <c r="P41" i="14"/>
  <c r="D41" i="14"/>
  <c r="C41" i="14"/>
  <c r="F41" i="14"/>
  <c r="P40" i="14"/>
  <c r="E40" i="14"/>
  <c r="P39" i="14"/>
  <c r="C39" i="14"/>
  <c r="F39" i="14"/>
  <c r="E38" i="14"/>
  <c r="P37" i="14"/>
  <c r="C37" i="14"/>
  <c r="E36" i="14"/>
  <c r="M35" i="14"/>
  <c r="P35" i="14"/>
  <c r="D35" i="14"/>
  <c r="C35" i="14"/>
  <c r="E34" i="14"/>
  <c r="M33" i="14"/>
  <c r="P33" i="14"/>
  <c r="D33" i="14"/>
  <c r="C33" i="14"/>
  <c r="E32" i="14"/>
  <c r="M31" i="14"/>
  <c r="P31" i="14"/>
  <c r="D31" i="14"/>
  <c r="C31" i="14"/>
  <c r="P30" i="14"/>
  <c r="M29" i="14"/>
  <c r="P29" i="14"/>
  <c r="D29" i="14"/>
  <c r="C29" i="14"/>
  <c r="E28" i="14"/>
  <c r="M27" i="14"/>
  <c r="P27" i="14"/>
  <c r="D27" i="14"/>
  <c r="C27" i="14"/>
  <c r="P26" i="14"/>
  <c r="M25" i="14"/>
  <c r="P25" i="14"/>
  <c r="D25" i="14"/>
  <c r="C25" i="14"/>
  <c r="E24" i="14"/>
  <c r="M23" i="14"/>
  <c r="P23" i="14"/>
  <c r="D23" i="14"/>
  <c r="C23" i="14"/>
  <c r="P22" i="14"/>
  <c r="M21" i="14"/>
  <c r="P21" i="14"/>
  <c r="D21" i="14"/>
  <c r="C21" i="14"/>
  <c r="E20" i="14"/>
  <c r="M19" i="14"/>
  <c r="P19" i="14"/>
  <c r="D19" i="14"/>
  <c r="C19" i="14"/>
  <c r="O18" i="14"/>
  <c r="N18" i="14"/>
  <c r="M18" i="14"/>
  <c r="P18" i="14"/>
  <c r="L13" i="14"/>
  <c r="B12" i="14"/>
  <c r="L11" i="14"/>
  <c r="L9" i="14"/>
  <c r="C6" i="14"/>
  <c r="R43" i="14"/>
  <c r="Q43" i="14"/>
  <c r="Q42" i="14"/>
  <c r="S41" i="14"/>
  <c r="R41" i="14"/>
  <c r="R38" i="14"/>
  <c r="S37" i="14"/>
  <c r="R37" i="14"/>
  <c r="Q37" i="14"/>
  <c r="R35" i="14"/>
  <c r="R33" i="14"/>
  <c r="R31" i="14"/>
  <c r="S29" i="14"/>
  <c r="R29" i="14"/>
  <c r="I29" i="14"/>
  <c r="H29" i="14"/>
  <c r="S27" i="14"/>
  <c r="R27" i="14"/>
  <c r="I27" i="14"/>
  <c r="H27" i="14"/>
  <c r="R26" i="14"/>
  <c r="S25" i="14"/>
  <c r="R25" i="14"/>
  <c r="I25" i="14"/>
  <c r="H25" i="14"/>
  <c r="S23" i="14"/>
  <c r="R23" i="14"/>
  <c r="I23" i="14"/>
  <c r="S21" i="14"/>
  <c r="I21" i="14"/>
  <c r="S19" i="14"/>
  <c r="I19" i="14"/>
  <c r="S18" i="14"/>
  <c r="I18" i="14"/>
  <c r="R32" i="14" l="1"/>
  <c r="S38" i="14"/>
  <c r="P20" i="14"/>
  <c r="P24" i="14"/>
  <c r="P28" i="14"/>
  <c r="P32" i="14"/>
  <c r="P34" i="14"/>
  <c r="P38" i="14"/>
  <c r="M40" i="14"/>
  <c r="P42" i="14"/>
  <c r="S22" i="14"/>
  <c r="R24" i="14"/>
  <c r="R28" i="14"/>
  <c r="S42" i="14"/>
  <c r="M20" i="14"/>
  <c r="N22" i="14"/>
  <c r="M24" i="14"/>
  <c r="N26" i="14"/>
  <c r="M28" i="14"/>
  <c r="N30" i="14"/>
  <c r="M32" i="14"/>
  <c r="M34" i="14"/>
  <c r="M38" i="14"/>
  <c r="N40" i="14"/>
  <c r="N42" i="14"/>
  <c r="S26" i="14"/>
  <c r="M22" i="14"/>
  <c r="M26" i="14"/>
  <c r="M30" i="14"/>
  <c r="S20" i="14"/>
  <c r="S24" i="14"/>
  <c r="S28" i="14"/>
  <c r="Q38" i="14"/>
  <c r="E22" i="14"/>
  <c r="P17" i="14"/>
  <c r="R36" i="14"/>
  <c r="Q39" i="14"/>
  <c r="O21" i="14"/>
  <c r="O25" i="14"/>
  <c r="O29" i="14"/>
  <c r="O33" i="14"/>
  <c r="N34" i="14"/>
  <c r="M36" i="14"/>
  <c r="D37" i="14"/>
  <c r="M39" i="14"/>
  <c r="F42" i="14"/>
  <c r="O42" i="14"/>
  <c r="C17" i="14"/>
  <c r="G17" i="14"/>
  <c r="M17" i="14"/>
  <c r="Q17" i="14"/>
  <c r="F17" i="14"/>
  <c r="I20" i="14"/>
  <c r="R39" i="14"/>
  <c r="N36" i="14"/>
  <c r="M43" i="14"/>
  <c r="D17" i="14"/>
  <c r="H17" i="14"/>
  <c r="N17" i="14"/>
  <c r="R17" i="14"/>
  <c r="S39" i="14"/>
  <c r="O19" i="14"/>
  <c r="N20" i="14"/>
  <c r="O23" i="14"/>
  <c r="N24" i="14"/>
  <c r="O27" i="14"/>
  <c r="N28" i="14"/>
  <c r="O31" i="14"/>
  <c r="N32" i="14"/>
  <c r="O36" i="14"/>
  <c r="M37" i="14"/>
  <c r="N38" i="14"/>
  <c r="D39" i="14"/>
  <c r="M41" i="14"/>
  <c r="M42" i="14"/>
  <c r="C43" i="14"/>
  <c r="E17" i="14"/>
  <c r="O17" i="14"/>
  <c r="F22" i="14"/>
  <c r="F24" i="14"/>
  <c r="F26" i="14"/>
  <c r="F34" i="14"/>
  <c r="F38" i="14"/>
  <c r="F40" i="14"/>
  <c r="H24" i="14"/>
  <c r="H26" i="14"/>
  <c r="H28" i="14"/>
  <c r="G30" i="14"/>
  <c r="C18" i="14"/>
  <c r="E19" i="14"/>
  <c r="N19" i="14"/>
  <c r="C20" i="14"/>
  <c r="E21" i="14"/>
  <c r="N21" i="14"/>
  <c r="C22" i="14"/>
  <c r="E23" i="14"/>
  <c r="N23" i="14"/>
  <c r="C24" i="14"/>
  <c r="E25" i="14"/>
  <c r="N25" i="14"/>
  <c r="C26" i="14"/>
  <c r="E27" i="14"/>
  <c r="N27" i="14"/>
  <c r="C28" i="14"/>
  <c r="E29" i="14"/>
  <c r="N29" i="14"/>
  <c r="C30" i="14"/>
  <c r="E31" i="14"/>
  <c r="N31" i="14"/>
  <c r="C32" i="14"/>
  <c r="E33" i="14"/>
  <c r="N33" i="14"/>
  <c r="C34" i="14"/>
  <c r="E35" i="14"/>
  <c r="N35" i="14"/>
  <c r="C36" i="14"/>
  <c r="E37" i="14"/>
  <c r="N37" i="14"/>
  <c r="C38" i="14"/>
  <c r="E39" i="14"/>
  <c r="N39" i="14"/>
  <c r="C40" i="14"/>
  <c r="E41" i="14"/>
  <c r="N41" i="14"/>
  <c r="C42" i="14"/>
  <c r="E43" i="14"/>
  <c r="N43" i="14"/>
  <c r="F32" i="14"/>
  <c r="I26" i="14"/>
  <c r="I28" i="14"/>
  <c r="D18" i="14"/>
  <c r="F19" i="14"/>
  <c r="D20" i="14"/>
  <c r="F21" i="14"/>
  <c r="D22" i="14"/>
  <c r="F23" i="14"/>
  <c r="D24" i="14"/>
  <c r="F25" i="14"/>
  <c r="D26" i="14"/>
  <c r="F27" i="14"/>
  <c r="D28" i="14"/>
  <c r="F29" i="14"/>
  <c r="D30" i="14"/>
  <c r="F31" i="14"/>
  <c r="D32" i="14"/>
  <c r="F33" i="14"/>
  <c r="D34" i="14"/>
  <c r="F35" i="14"/>
  <c r="O35" i="14"/>
  <c r="D36" i="14"/>
  <c r="F37" i="14"/>
  <c r="O37" i="14"/>
  <c r="D38" i="14"/>
  <c r="O39" i="14"/>
  <c r="D40" i="14"/>
  <c r="O41" i="14"/>
  <c r="D42" i="14"/>
  <c r="O43" i="14"/>
  <c r="F18" i="14"/>
  <c r="F20" i="14"/>
  <c r="F28" i="14"/>
  <c r="F30" i="14"/>
  <c r="F36" i="14"/>
  <c r="I24" i="14"/>
  <c r="H18" i="14"/>
  <c r="G18" i="14"/>
  <c r="R18" i="14"/>
  <c r="Q18" i="14"/>
  <c r="H19" i="14"/>
  <c r="G19" i="14"/>
  <c r="R19" i="14"/>
  <c r="Q19" i="14"/>
  <c r="H20" i="14"/>
  <c r="G20" i="14"/>
  <c r="R20" i="14"/>
  <c r="Q20" i="14"/>
  <c r="H21" i="14"/>
  <c r="G21" i="14"/>
  <c r="R21" i="14"/>
  <c r="Q21" i="14"/>
  <c r="H22" i="14"/>
  <c r="G22" i="14"/>
  <c r="R22" i="14"/>
  <c r="Q22" i="14"/>
  <c r="H23" i="14"/>
  <c r="G23" i="14"/>
  <c r="Q30" i="14"/>
  <c r="S30" i="14"/>
  <c r="Q34" i="14"/>
  <c r="S34" i="14"/>
  <c r="Q32" i="14"/>
  <c r="S32" i="14"/>
  <c r="Q36" i="14"/>
  <c r="S36" i="14"/>
  <c r="Q33" i="14"/>
  <c r="S33" i="14"/>
  <c r="R30" i="14"/>
  <c r="Q31" i="14"/>
  <c r="S31" i="14"/>
  <c r="R34" i="14"/>
  <c r="Q35" i="14"/>
  <c r="S35" i="14"/>
  <c r="Q23" i="14"/>
  <c r="G24" i="14"/>
  <c r="Q24" i="14"/>
  <c r="G25" i="14"/>
  <c r="Q25" i="14"/>
  <c r="G26" i="14"/>
  <c r="Q26" i="14"/>
  <c r="G27" i="14"/>
  <c r="Q27" i="14"/>
  <c r="G28" i="14"/>
  <c r="Q28" i="14"/>
  <c r="G29" i="14"/>
  <c r="Q29" i="14"/>
  <c r="H30" i="14"/>
  <c r="G31" i="14"/>
  <c r="H31" i="14"/>
  <c r="G32" i="14"/>
  <c r="H32" i="14"/>
  <c r="G33" i="14"/>
  <c r="H33" i="14"/>
  <c r="G34" i="14"/>
  <c r="H34" i="14"/>
  <c r="G35" i="14"/>
  <c r="H35" i="14"/>
  <c r="G36" i="14"/>
  <c r="H36" i="14"/>
  <c r="S40" i="14"/>
  <c r="R40" i="14"/>
  <c r="Q40" i="14"/>
  <c r="I30" i="14"/>
  <c r="I31" i="14"/>
  <c r="I32" i="14"/>
  <c r="I33" i="14"/>
  <c r="I34" i="14"/>
  <c r="I35" i="14"/>
  <c r="I36" i="14"/>
  <c r="Q41" i="14"/>
  <c r="S43" i="14"/>
  <c r="G62" i="5" l="1"/>
  <c r="G61" i="5"/>
  <c r="G60" i="5"/>
  <c r="G59" i="5"/>
  <c r="G62" i="8"/>
  <c r="G61" i="8"/>
  <c r="G60" i="8"/>
  <c r="G59" i="8"/>
  <c r="F17" i="13"/>
  <c r="E17" i="12"/>
  <c r="F17" i="12" l="1"/>
  <c r="M51" i="13" l="1"/>
  <c r="M50" i="13"/>
  <c r="M49" i="13"/>
  <c r="M48" i="13"/>
  <c r="M47" i="13"/>
  <c r="M46" i="13"/>
  <c r="M45" i="13"/>
  <c r="M44" i="13"/>
  <c r="M43" i="13"/>
  <c r="M42" i="13"/>
  <c r="M41" i="13"/>
  <c r="M40" i="13"/>
  <c r="M39" i="13"/>
  <c r="M38" i="13"/>
  <c r="M37" i="13"/>
  <c r="M36" i="13"/>
  <c r="M35" i="13"/>
  <c r="M34" i="13"/>
  <c r="M33" i="13"/>
  <c r="M32" i="13"/>
  <c r="M31" i="13"/>
  <c r="M30" i="13"/>
  <c r="M29" i="13"/>
  <c r="M28" i="13"/>
  <c r="M27" i="13"/>
  <c r="M26"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K31" i="13"/>
  <c r="J35" i="13"/>
  <c r="I51" i="13"/>
  <c r="J51" i="13" s="1"/>
  <c r="H51" i="13"/>
  <c r="B51" i="13"/>
  <c r="C51" i="13" s="1"/>
  <c r="A51" i="13"/>
  <c r="I50" i="13"/>
  <c r="J50" i="13" s="1"/>
  <c r="H50" i="13"/>
  <c r="B50" i="13"/>
  <c r="C50" i="13" s="1"/>
  <c r="A50" i="13"/>
  <c r="I49" i="13"/>
  <c r="J49" i="13" s="1"/>
  <c r="H49" i="13"/>
  <c r="B49" i="13"/>
  <c r="C49" i="13" s="1"/>
  <c r="A49" i="13"/>
  <c r="I48" i="13"/>
  <c r="J48" i="13" s="1"/>
  <c r="H48" i="13"/>
  <c r="B48" i="13"/>
  <c r="C48" i="13" s="1"/>
  <c r="A48" i="13"/>
  <c r="I47" i="13"/>
  <c r="K47" i="13" s="1"/>
  <c r="H47" i="13"/>
  <c r="B47" i="13"/>
  <c r="D47" i="13" s="1"/>
  <c r="A47" i="13"/>
  <c r="I46" i="13"/>
  <c r="K46" i="13" s="1"/>
  <c r="H46" i="13"/>
  <c r="B46" i="13"/>
  <c r="D46" i="13" s="1"/>
  <c r="A46" i="13"/>
  <c r="I45" i="13"/>
  <c r="K45" i="13" s="1"/>
  <c r="H45" i="13"/>
  <c r="B45" i="13"/>
  <c r="D45" i="13" s="1"/>
  <c r="A45" i="13"/>
  <c r="I44" i="13"/>
  <c r="K44" i="13" s="1"/>
  <c r="H44" i="13"/>
  <c r="B44" i="13"/>
  <c r="D44" i="13" s="1"/>
  <c r="A44" i="13"/>
  <c r="I43" i="13"/>
  <c r="J43" i="13" s="1"/>
  <c r="H43" i="13"/>
  <c r="B43" i="13"/>
  <c r="C43" i="13" s="1"/>
  <c r="A43" i="13"/>
  <c r="I42" i="13"/>
  <c r="J42" i="13" s="1"/>
  <c r="H42" i="13"/>
  <c r="B42" i="13"/>
  <c r="C42" i="13" s="1"/>
  <c r="A42" i="13"/>
  <c r="I41" i="13"/>
  <c r="J41" i="13" s="1"/>
  <c r="H41" i="13"/>
  <c r="B41" i="13"/>
  <c r="C41" i="13" s="1"/>
  <c r="A41" i="13"/>
  <c r="I40" i="13"/>
  <c r="J40" i="13" s="1"/>
  <c r="H40" i="13"/>
  <c r="B40" i="13"/>
  <c r="C40" i="13" s="1"/>
  <c r="A40" i="13"/>
  <c r="I39" i="13"/>
  <c r="J39" i="13" s="1"/>
  <c r="H39" i="13"/>
  <c r="B39" i="13"/>
  <c r="D39" i="13" s="1"/>
  <c r="A39" i="13"/>
  <c r="I38" i="13"/>
  <c r="J38" i="13" s="1"/>
  <c r="H38" i="13"/>
  <c r="B38" i="13"/>
  <c r="D38" i="13" s="1"/>
  <c r="A38" i="13"/>
  <c r="I37" i="13"/>
  <c r="K37" i="13" s="1"/>
  <c r="H37" i="13"/>
  <c r="B37" i="13"/>
  <c r="D37" i="13" s="1"/>
  <c r="A37" i="13"/>
  <c r="I36" i="13"/>
  <c r="K36" i="13" s="1"/>
  <c r="H36" i="13"/>
  <c r="B36" i="13"/>
  <c r="D36" i="13" s="1"/>
  <c r="A36" i="13"/>
  <c r="I35" i="13"/>
  <c r="K35" i="13" s="1"/>
  <c r="H35" i="13"/>
  <c r="B35" i="13"/>
  <c r="C35" i="13" s="1"/>
  <c r="A35" i="13"/>
  <c r="I34" i="13"/>
  <c r="K34" i="13" s="1"/>
  <c r="H34" i="13"/>
  <c r="B34" i="13"/>
  <c r="C34" i="13" s="1"/>
  <c r="A34" i="13"/>
  <c r="I33" i="13"/>
  <c r="J33" i="13" s="1"/>
  <c r="H33" i="13"/>
  <c r="B33" i="13"/>
  <c r="C33" i="13" s="1"/>
  <c r="A33" i="13"/>
  <c r="I32" i="13"/>
  <c r="J32" i="13" s="1"/>
  <c r="H32" i="13"/>
  <c r="B32" i="13"/>
  <c r="D32" i="13" s="1"/>
  <c r="A32" i="13"/>
  <c r="I31" i="13"/>
  <c r="J31" i="13" s="1"/>
  <c r="H31" i="13"/>
  <c r="B31" i="13"/>
  <c r="D31" i="13" s="1"/>
  <c r="A31" i="13"/>
  <c r="I30" i="13"/>
  <c r="J30" i="13" s="1"/>
  <c r="H30" i="13"/>
  <c r="B30" i="13"/>
  <c r="C30" i="13" s="1"/>
  <c r="A30" i="13"/>
  <c r="I29" i="13"/>
  <c r="K29" i="13" s="1"/>
  <c r="H29" i="13"/>
  <c r="B29" i="13"/>
  <c r="D29" i="13" s="1"/>
  <c r="A29" i="13"/>
  <c r="I28" i="13"/>
  <c r="K28" i="13" s="1"/>
  <c r="H28" i="13"/>
  <c r="B28" i="13"/>
  <c r="C28" i="13" s="1"/>
  <c r="A28" i="13"/>
  <c r="I27" i="13"/>
  <c r="K27" i="13" s="1"/>
  <c r="H27" i="13"/>
  <c r="B27" i="13"/>
  <c r="D27" i="13" s="1"/>
  <c r="A27" i="13"/>
  <c r="I26" i="13"/>
  <c r="K26" i="13" s="1"/>
  <c r="H26" i="13"/>
  <c r="B26" i="13"/>
  <c r="A26" i="13"/>
  <c r="N51" i="13"/>
  <c r="L51" i="13"/>
  <c r="G51" i="13"/>
  <c r="E51" i="13"/>
  <c r="N50" i="13"/>
  <c r="L50" i="13"/>
  <c r="G50" i="13"/>
  <c r="E50" i="13"/>
  <c r="N49" i="13"/>
  <c r="L49" i="13"/>
  <c r="G49" i="13"/>
  <c r="E49" i="13"/>
  <c r="N48" i="13"/>
  <c r="L48" i="13"/>
  <c r="G48" i="13"/>
  <c r="E48" i="13"/>
  <c r="N47" i="13"/>
  <c r="L47" i="13"/>
  <c r="G47" i="13"/>
  <c r="E47" i="13"/>
  <c r="N46" i="13"/>
  <c r="L46" i="13"/>
  <c r="G46" i="13"/>
  <c r="E46" i="13"/>
  <c r="N45" i="13"/>
  <c r="L45" i="13"/>
  <c r="G45" i="13"/>
  <c r="E45" i="13"/>
  <c r="N44" i="13"/>
  <c r="L44" i="13"/>
  <c r="G44" i="13"/>
  <c r="E44" i="13"/>
  <c r="N43" i="13"/>
  <c r="L43" i="13"/>
  <c r="G43" i="13"/>
  <c r="E43" i="13"/>
  <c r="N42" i="13"/>
  <c r="L42" i="13"/>
  <c r="G42" i="13"/>
  <c r="E42" i="13"/>
  <c r="N41" i="13"/>
  <c r="L41" i="13"/>
  <c r="G41" i="13"/>
  <c r="E41" i="13"/>
  <c r="N40" i="13"/>
  <c r="L40" i="13"/>
  <c r="G40" i="13"/>
  <c r="E40" i="13"/>
  <c r="N39" i="13"/>
  <c r="L39" i="13"/>
  <c r="G39" i="13"/>
  <c r="E39" i="13"/>
  <c r="N38" i="13"/>
  <c r="L38" i="13"/>
  <c r="G38" i="13"/>
  <c r="E38" i="13"/>
  <c r="N37" i="13"/>
  <c r="L37" i="13"/>
  <c r="G37" i="13"/>
  <c r="E37" i="13"/>
  <c r="N36" i="13"/>
  <c r="L36" i="13"/>
  <c r="G36" i="13"/>
  <c r="E36" i="13"/>
  <c r="N35" i="13"/>
  <c r="L35" i="13"/>
  <c r="G35" i="13"/>
  <c r="E35" i="13"/>
  <c r="N34" i="13"/>
  <c r="L34" i="13"/>
  <c r="G34" i="13"/>
  <c r="E34" i="13"/>
  <c r="N33" i="13"/>
  <c r="L33" i="13"/>
  <c r="G33" i="13"/>
  <c r="E33" i="13"/>
  <c r="N32" i="13"/>
  <c r="L32" i="13"/>
  <c r="G32" i="13"/>
  <c r="E32" i="13"/>
  <c r="N31" i="13"/>
  <c r="L31" i="13"/>
  <c r="G31" i="13"/>
  <c r="E31" i="13"/>
  <c r="N30" i="13"/>
  <c r="L30" i="13"/>
  <c r="G30" i="13"/>
  <c r="E30" i="13"/>
  <c r="N29" i="13"/>
  <c r="L29" i="13"/>
  <c r="G29" i="13"/>
  <c r="E29" i="13"/>
  <c r="N28" i="13"/>
  <c r="L28" i="13"/>
  <c r="G28" i="13"/>
  <c r="E28" i="13"/>
  <c r="N27" i="13"/>
  <c r="L27" i="13"/>
  <c r="G27" i="13"/>
  <c r="E27" i="13"/>
  <c r="N26" i="13"/>
  <c r="L26" i="13"/>
  <c r="G26" i="13"/>
  <c r="E26" i="13"/>
  <c r="A27" i="12"/>
  <c r="B27" i="12"/>
  <c r="A28" i="12"/>
  <c r="B28" i="12"/>
  <c r="A29" i="12"/>
  <c r="B29" i="12"/>
  <c r="A30" i="12"/>
  <c r="B30" i="12"/>
  <c r="A31" i="12"/>
  <c r="B31" i="12"/>
  <c r="A32" i="12"/>
  <c r="B32" i="12"/>
  <c r="A33" i="12"/>
  <c r="B33" i="12"/>
  <c r="A34" i="12"/>
  <c r="B34" i="12"/>
  <c r="A35" i="12"/>
  <c r="B35" i="12"/>
  <c r="A36" i="12"/>
  <c r="B36" i="12"/>
  <c r="A37" i="12"/>
  <c r="B37" i="12"/>
  <c r="A38" i="12"/>
  <c r="B38" i="12"/>
  <c r="A39" i="12"/>
  <c r="B39" i="12"/>
  <c r="A40" i="12"/>
  <c r="B40" i="12"/>
  <c r="C40" i="12" s="1"/>
  <c r="A41" i="12"/>
  <c r="B41" i="12"/>
  <c r="A42" i="12"/>
  <c r="B42" i="12"/>
  <c r="A43" i="12"/>
  <c r="B43" i="12"/>
  <c r="A44" i="12"/>
  <c r="B44" i="12"/>
  <c r="A45" i="12"/>
  <c r="B45" i="12"/>
  <c r="A46" i="12"/>
  <c r="B46" i="12"/>
  <c r="A47" i="12"/>
  <c r="B47" i="12"/>
  <c r="A48" i="12"/>
  <c r="B48" i="12"/>
  <c r="C48" i="12" s="1"/>
  <c r="A49" i="12"/>
  <c r="B49" i="12"/>
  <c r="A50" i="12"/>
  <c r="B50" i="12"/>
  <c r="A51" i="12"/>
  <c r="B51" i="12"/>
  <c r="H51" i="12"/>
  <c r="I51" i="12"/>
  <c r="L51" i="12"/>
  <c r="M51" i="12"/>
  <c r="H27" i="12"/>
  <c r="I27" i="12"/>
  <c r="J27" i="12" s="1"/>
  <c r="L27" i="12"/>
  <c r="M27" i="12"/>
  <c r="H28" i="12"/>
  <c r="I28" i="12"/>
  <c r="J28" i="12" s="1"/>
  <c r="L28" i="12"/>
  <c r="M28" i="12"/>
  <c r="H29" i="12"/>
  <c r="I29" i="12"/>
  <c r="J29" i="12" s="1"/>
  <c r="L29" i="12"/>
  <c r="M29" i="12"/>
  <c r="H30" i="12"/>
  <c r="I30" i="12"/>
  <c r="J30" i="12" s="1"/>
  <c r="L30" i="12"/>
  <c r="M30" i="12"/>
  <c r="H31" i="12"/>
  <c r="I31" i="12"/>
  <c r="J31" i="12" s="1"/>
  <c r="L31" i="12"/>
  <c r="M31" i="12"/>
  <c r="H32" i="12"/>
  <c r="I32" i="12"/>
  <c r="J32" i="12" s="1"/>
  <c r="L32" i="12"/>
  <c r="M32" i="12"/>
  <c r="H33" i="12"/>
  <c r="I33" i="12"/>
  <c r="J33" i="12" s="1"/>
  <c r="L33" i="12"/>
  <c r="M33" i="12"/>
  <c r="H34" i="12"/>
  <c r="I34" i="12"/>
  <c r="K34" i="12" s="1"/>
  <c r="J34" i="12"/>
  <c r="L34" i="12"/>
  <c r="M34" i="12"/>
  <c r="H35" i="12"/>
  <c r="I35" i="12"/>
  <c r="K35" i="12" s="1"/>
  <c r="L35" i="12"/>
  <c r="M35" i="12"/>
  <c r="H36" i="12"/>
  <c r="I36" i="12"/>
  <c r="J36" i="12" s="1"/>
  <c r="L36" i="12"/>
  <c r="M36" i="12"/>
  <c r="H37" i="12"/>
  <c r="I37" i="12"/>
  <c r="J37" i="12" s="1"/>
  <c r="L37" i="12"/>
  <c r="M37" i="12"/>
  <c r="H38" i="12"/>
  <c r="I38" i="12"/>
  <c r="J38" i="12" s="1"/>
  <c r="L38" i="12"/>
  <c r="M38" i="12"/>
  <c r="H39" i="12"/>
  <c r="I39" i="12"/>
  <c r="J39" i="12" s="1"/>
  <c r="L39" i="12"/>
  <c r="M39" i="12"/>
  <c r="H40" i="12"/>
  <c r="I40" i="12"/>
  <c r="J40" i="12" s="1"/>
  <c r="L40" i="12"/>
  <c r="M40" i="12"/>
  <c r="H41" i="12"/>
  <c r="I41" i="12"/>
  <c r="J41" i="12" s="1"/>
  <c r="L41" i="12"/>
  <c r="M41" i="12"/>
  <c r="H42" i="12"/>
  <c r="I42" i="12"/>
  <c r="K42" i="12" s="1"/>
  <c r="L42" i="12"/>
  <c r="M42" i="12"/>
  <c r="H43" i="12"/>
  <c r="I43" i="12"/>
  <c r="J43" i="12" s="1"/>
  <c r="L43" i="12"/>
  <c r="M43" i="12"/>
  <c r="H44" i="12"/>
  <c r="I44" i="12"/>
  <c r="J44" i="12" s="1"/>
  <c r="L44" i="12"/>
  <c r="M44" i="12"/>
  <c r="H45" i="12"/>
  <c r="I45" i="12"/>
  <c r="J45" i="12" s="1"/>
  <c r="L45" i="12"/>
  <c r="M45" i="12"/>
  <c r="H46" i="12"/>
  <c r="I46" i="12"/>
  <c r="J46" i="12" s="1"/>
  <c r="L46" i="12"/>
  <c r="M46" i="12"/>
  <c r="H47" i="12"/>
  <c r="I47" i="12"/>
  <c r="J47" i="12" s="1"/>
  <c r="L47" i="12"/>
  <c r="M47" i="12"/>
  <c r="H48" i="12"/>
  <c r="I48" i="12"/>
  <c r="J48" i="12" s="1"/>
  <c r="L48" i="12"/>
  <c r="M48" i="12"/>
  <c r="H49" i="12"/>
  <c r="I49" i="12"/>
  <c r="J49" i="12" s="1"/>
  <c r="L49" i="12"/>
  <c r="M49" i="12"/>
  <c r="H50" i="12"/>
  <c r="I50" i="12"/>
  <c r="K50" i="12" s="1"/>
  <c r="L50" i="12"/>
  <c r="M50" i="12"/>
  <c r="M26" i="12"/>
  <c r="I26" i="12"/>
  <c r="K26" i="12" s="1"/>
  <c r="H26" i="12"/>
  <c r="B26" i="12"/>
  <c r="A26" i="12"/>
  <c r="L26" i="12"/>
  <c r="E26" i="12"/>
  <c r="C46" i="12"/>
  <c r="F27" i="12"/>
  <c r="F28" i="12"/>
  <c r="F29" i="12"/>
  <c r="F30" i="12"/>
  <c r="F31" i="12"/>
  <c r="F32" i="12"/>
  <c r="F33" i="12"/>
  <c r="F34" i="12"/>
  <c r="F35" i="12"/>
  <c r="F36" i="12"/>
  <c r="F37" i="12"/>
  <c r="F38" i="12"/>
  <c r="F39" i="12"/>
  <c r="F40" i="12"/>
  <c r="F41" i="12"/>
  <c r="F42" i="12"/>
  <c r="F43" i="12"/>
  <c r="F44" i="12"/>
  <c r="F45" i="12"/>
  <c r="F46" i="12"/>
  <c r="F47" i="12"/>
  <c r="F48" i="12"/>
  <c r="F49" i="12"/>
  <c r="F50" i="12"/>
  <c r="F51" i="12"/>
  <c r="F26" i="12"/>
  <c r="E51" i="12"/>
  <c r="E27" i="12"/>
  <c r="E28" i="12"/>
  <c r="E29" i="12"/>
  <c r="E30" i="12"/>
  <c r="E31" i="12"/>
  <c r="E32" i="12"/>
  <c r="E33" i="12"/>
  <c r="E34" i="12"/>
  <c r="E35" i="12"/>
  <c r="E36" i="12"/>
  <c r="E37" i="12"/>
  <c r="E38" i="12"/>
  <c r="E39" i="12"/>
  <c r="E40" i="12"/>
  <c r="E41" i="12"/>
  <c r="E42" i="12"/>
  <c r="E43" i="12"/>
  <c r="E44" i="12"/>
  <c r="E45" i="12"/>
  <c r="E46" i="12"/>
  <c r="E47" i="12"/>
  <c r="E48" i="12"/>
  <c r="E49" i="12"/>
  <c r="E50" i="12"/>
  <c r="E17" i="13"/>
  <c r="E19" i="13" s="1"/>
  <c r="E18" i="13"/>
  <c r="E20" i="13" s="1"/>
  <c r="F18" i="12"/>
  <c r="F20" i="12" s="1"/>
  <c r="F20" i="13"/>
  <c r="F19" i="13"/>
  <c r="N51" i="12"/>
  <c r="G51" i="12"/>
  <c r="N50" i="12"/>
  <c r="G50" i="12"/>
  <c r="N49" i="12"/>
  <c r="G49" i="12"/>
  <c r="N48" i="12"/>
  <c r="G48" i="12"/>
  <c r="N47" i="12"/>
  <c r="G47" i="12"/>
  <c r="N46" i="12"/>
  <c r="G46" i="12"/>
  <c r="N45" i="12"/>
  <c r="G45" i="12"/>
  <c r="N44" i="12"/>
  <c r="G44" i="12"/>
  <c r="N43" i="12"/>
  <c r="G43" i="12"/>
  <c r="N42" i="12"/>
  <c r="G42" i="12"/>
  <c r="N41" i="12"/>
  <c r="G41" i="12"/>
  <c r="N40" i="12"/>
  <c r="G40" i="12"/>
  <c r="N39" i="12"/>
  <c r="G39" i="12"/>
  <c r="N38" i="12"/>
  <c r="G38" i="12"/>
  <c r="N37" i="12"/>
  <c r="G37" i="12"/>
  <c r="N36" i="12"/>
  <c r="G36" i="12"/>
  <c r="N35" i="12"/>
  <c r="G35" i="12"/>
  <c r="N34" i="12"/>
  <c r="G34" i="12"/>
  <c r="N33" i="12"/>
  <c r="G33" i="12"/>
  <c r="N32" i="12"/>
  <c r="G32" i="12"/>
  <c r="N31" i="12"/>
  <c r="G31" i="12"/>
  <c r="N30" i="12"/>
  <c r="G30" i="12"/>
  <c r="N29" i="12"/>
  <c r="G29" i="12"/>
  <c r="N28" i="12"/>
  <c r="G28" i="12"/>
  <c r="N27" i="12"/>
  <c r="G27" i="12"/>
  <c r="N26" i="12"/>
  <c r="G26" i="12"/>
  <c r="E20" i="12"/>
  <c r="F19" i="12"/>
  <c r="E19" i="12"/>
  <c r="L12" i="11"/>
  <c r="M12" i="11"/>
  <c r="N12" i="11"/>
  <c r="O12" i="11"/>
  <c r="L13" i="11"/>
  <c r="M13" i="11"/>
  <c r="N13" i="11"/>
  <c r="O13" i="11"/>
  <c r="L14" i="11"/>
  <c r="M14" i="11"/>
  <c r="N14" i="11"/>
  <c r="O14" i="11"/>
  <c r="L15" i="11"/>
  <c r="M15" i="11"/>
  <c r="N15" i="11"/>
  <c r="O15" i="11"/>
  <c r="L16" i="11"/>
  <c r="M16" i="11"/>
  <c r="N16" i="11"/>
  <c r="O16" i="11"/>
  <c r="L17" i="11"/>
  <c r="M17" i="11"/>
  <c r="N17" i="11"/>
  <c r="O17" i="11"/>
  <c r="L18" i="11"/>
  <c r="M18" i="11"/>
  <c r="N18" i="11"/>
  <c r="O18" i="11"/>
  <c r="L19" i="11"/>
  <c r="M19" i="11"/>
  <c r="N19" i="11"/>
  <c r="O19" i="11"/>
  <c r="L20" i="11"/>
  <c r="M20" i="11"/>
  <c r="N20" i="11"/>
  <c r="O20" i="11"/>
  <c r="L21" i="11"/>
  <c r="M21" i="11"/>
  <c r="N21" i="11"/>
  <c r="O21" i="11"/>
  <c r="L22" i="11"/>
  <c r="M22" i="11"/>
  <c r="N22" i="11"/>
  <c r="O22" i="11"/>
  <c r="L23" i="11"/>
  <c r="M23" i="11"/>
  <c r="N23" i="11"/>
  <c r="O23" i="11"/>
  <c r="L24" i="11"/>
  <c r="M24" i="11"/>
  <c r="N24" i="11"/>
  <c r="O24" i="11"/>
  <c r="L25" i="11"/>
  <c r="M25" i="11"/>
  <c r="N25" i="11"/>
  <c r="O25" i="11"/>
  <c r="L26" i="11"/>
  <c r="M26" i="11"/>
  <c r="N26" i="11"/>
  <c r="O26" i="11"/>
  <c r="L27" i="11"/>
  <c r="M27" i="11"/>
  <c r="N27" i="11"/>
  <c r="O27" i="11"/>
  <c r="L28" i="11"/>
  <c r="M28" i="11"/>
  <c r="N28" i="11"/>
  <c r="O28" i="11"/>
  <c r="L29" i="11"/>
  <c r="M29" i="11"/>
  <c r="N29" i="11"/>
  <c r="O29" i="11"/>
  <c r="L30" i="11"/>
  <c r="M30" i="11"/>
  <c r="N30" i="11"/>
  <c r="O30" i="11"/>
  <c r="L31" i="11"/>
  <c r="M31" i="11"/>
  <c r="N31" i="11"/>
  <c r="O31" i="11"/>
  <c r="L32" i="11"/>
  <c r="M32" i="11"/>
  <c r="N32" i="11"/>
  <c r="O32" i="11"/>
  <c r="L33" i="11"/>
  <c r="M33" i="11"/>
  <c r="N33" i="11"/>
  <c r="O33" i="11"/>
  <c r="L34" i="11"/>
  <c r="M34" i="11"/>
  <c r="N34" i="11"/>
  <c r="O34" i="11"/>
  <c r="L35" i="11"/>
  <c r="M35" i="11"/>
  <c r="N35" i="11"/>
  <c r="O35" i="11"/>
  <c r="L36" i="11"/>
  <c r="M36" i="11"/>
  <c r="N36" i="11"/>
  <c r="O36" i="11"/>
  <c r="L37" i="11"/>
  <c r="M37" i="11"/>
  <c r="N37" i="11"/>
  <c r="O37" i="11"/>
  <c r="L38" i="11"/>
  <c r="M38" i="11"/>
  <c r="N38" i="11"/>
  <c r="O38" i="11"/>
  <c r="L39" i="11"/>
  <c r="M39" i="11"/>
  <c r="N39" i="11"/>
  <c r="O39" i="11"/>
  <c r="L40" i="11"/>
  <c r="M40" i="11"/>
  <c r="N40" i="11"/>
  <c r="O40" i="11"/>
  <c r="L41" i="11"/>
  <c r="M41" i="11"/>
  <c r="N41" i="11"/>
  <c r="O41" i="11"/>
  <c r="L42" i="11"/>
  <c r="M42" i="11"/>
  <c r="N42" i="11"/>
  <c r="O42" i="11"/>
  <c r="L43" i="11"/>
  <c r="M43" i="11"/>
  <c r="N43" i="11"/>
  <c r="O43" i="11"/>
  <c r="L44" i="11"/>
  <c r="M44" i="11"/>
  <c r="N44" i="11"/>
  <c r="O44" i="11"/>
  <c r="L45" i="11"/>
  <c r="M45" i="11"/>
  <c r="N45" i="11"/>
  <c r="O45" i="11"/>
  <c r="L46" i="11"/>
  <c r="M46" i="11"/>
  <c r="N46" i="11"/>
  <c r="O46" i="11"/>
  <c r="L47" i="11"/>
  <c r="M47" i="11"/>
  <c r="N47" i="11"/>
  <c r="O47" i="11"/>
  <c r="L48" i="11"/>
  <c r="M48" i="11"/>
  <c r="N48" i="11"/>
  <c r="O48" i="11"/>
  <c r="L49" i="11"/>
  <c r="M49" i="11"/>
  <c r="N49" i="11"/>
  <c r="O49" i="11"/>
  <c r="L50" i="11"/>
  <c r="M50" i="11"/>
  <c r="N50" i="11"/>
  <c r="O50" i="11"/>
  <c r="L51" i="11"/>
  <c r="M51" i="11"/>
  <c r="N51" i="11"/>
  <c r="O51" i="11"/>
  <c r="L52" i="11"/>
  <c r="M52" i="11"/>
  <c r="N52" i="11"/>
  <c r="O52" i="11"/>
  <c r="L53" i="11"/>
  <c r="M53" i="11"/>
  <c r="N53" i="11"/>
  <c r="O53" i="11"/>
  <c r="L54" i="11"/>
  <c r="M54" i="11"/>
  <c r="N54" i="11"/>
  <c r="O54" i="11"/>
  <c r="L55" i="11"/>
  <c r="M55" i="11"/>
  <c r="N55" i="11"/>
  <c r="O55" i="11"/>
  <c r="L56" i="11"/>
  <c r="M56" i="11"/>
  <c r="N56" i="11"/>
  <c r="O56" i="11"/>
  <c r="L57" i="11"/>
  <c r="M57" i="11"/>
  <c r="N57" i="11"/>
  <c r="O57" i="11"/>
  <c r="L58" i="11"/>
  <c r="M58" i="11"/>
  <c r="N58" i="11"/>
  <c r="O58" i="11"/>
  <c r="L59" i="11"/>
  <c r="M59" i="11"/>
  <c r="N59" i="11"/>
  <c r="O59" i="11"/>
  <c r="L60" i="11"/>
  <c r="M60" i="11"/>
  <c r="N60" i="11"/>
  <c r="O60" i="11"/>
  <c r="L61" i="11"/>
  <c r="M61" i="11"/>
  <c r="N61" i="11"/>
  <c r="O61" i="11"/>
  <c r="L62" i="11"/>
  <c r="M62" i="11"/>
  <c r="N62" i="11"/>
  <c r="O62" i="11"/>
  <c r="O11" i="11"/>
  <c r="N11" i="11"/>
  <c r="M11" i="11"/>
  <c r="L11" i="11"/>
  <c r="D12" i="11"/>
  <c r="E12" i="11"/>
  <c r="F12" i="11"/>
  <c r="G12" i="11"/>
  <c r="D13" i="11"/>
  <c r="E13" i="11"/>
  <c r="F13" i="11"/>
  <c r="G13" i="11"/>
  <c r="D14" i="11"/>
  <c r="E14" i="11"/>
  <c r="F14" i="11"/>
  <c r="G14" i="11"/>
  <c r="D15" i="11"/>
  <c r="E15" i="11"/>
  <c r="F15" i="11"/>
  <c r="G15" i="11"/>
  <c r="D16" i="11"/>
  <c r="E16" i="11"/>
  <c r="F16" i="11"/>
  <c r="G16" i="11"/>
  <c r="D17" i="11"/>
  <c r="E17" i="11"/>
  <c r="F17" i="11"/>
  <c r="G17" i="11"/>
  <c r="D18" i="11"/>
  <c r="E18" i="11"/>
  <c r="F18" i="11"/>
  <c r="G18" i="11"/>
  <c r="D19" i="11"/>
  <c r="E19" i="11"/>
  <c r="F19" i="11"/>
  <c r="G19" i="11"/>
  <c r="D20" i="11"/>
  <c r="E20" i="11"/>
  <c r="F20" i="11"/>
  <c r="G20" i="11"/>
  <c r="D21" i="11"/>
  <c r="E21" i="11"/>
  <c r="F21" i="11"/>
  <c r="G21" i="11"/>
  <c r="D22" i="11"/>
  <c r="E22" i="11"/>
  <c r="F22" i="11"/>
  <c r="G22" i="11"/>
  <c r="D23" i="11"/>
  <c r="E23" i="11"/>
  <c r="F23" i="11"/>
  <c r="G23" i="11"/>
  <c r="D24" i="11"/>
  <c r="E24" i="11"/>
  <c r="F24" i="11"/>
  <c r="G24" i="11"/>
  <c r="D25" i="11"/>
  <c r="E25" i="11"/>
  <c r="F25" i="11"/>
  <c r="G25" i="11"/>
  <c r="D26" i="11"/>
  <c r="E26" i="11"/>
  <c r="F26" i="11"/>
  <c r="G26" i="11"/>
  <c r="D27" i="11"/>
  <c r="E27" i="11"/>
  <c r="F27" i="11"/>
  <c r="G27" i="11"/>
  <c r="D28" i="11"/>
  <c r="E28" i="11"/>
  <c r="F28" i="11"/>
  <c r="G28" i="11"/>
  <c r="D29" i="11"/>
  <c r="E29" i="11"/>
  <c r="F29" i="11"/>
  <c r="G29" i="11"/>
  <c r="D30" i="11"/>
  <c r="E30" i="11"/>
  <c r="F30" i="11"/>
  <c r="G30" i="11"/>
  <c r="D31" i="11"/>
  <c r="E31" i="11"/>
  <c r="F31" i="11"/>
  <c r="G31" i="11"/>
  <c r="D32" i="11"/>
  <c r="E32" i="11"/>
  <c r="F32" i="11"/>
  <c r="G32" i="11"/>
  <c r="D33" i="11"/>
  <c r="E33" i="11"/>
  <c r="F33" i="11"/>
  <c r="G33" i="11"/>
  <c r="D34" i="11"/>
  <c r="E34" i="11"/>
  <c r="F34" i="11"/>
  <c r="G34" i="11"/>
  <c r="D35" i="11"/>
  <c r="E35" i="11"/>
  <c r="F35" i="11"/>
  <c r="G35" i="11"/>
  <c r="D36" i="11"/>
  <c r="E36" i="11"/>
  <c r="F36" i="11"/>
  <c r="G36" i="11"/>
  <c r="D37" i="11"/>
  <c r="E37" i="11"/>
  <c r="F37" i="11"/>
  <c r="G37" i="11"/>
  <c r="D38" i="11"/>
  <c r="E38" i="11"/>
  <c r="F38" i="11"/>
  <c r="G38" i="11"/>
  <c r="D39" i="11"/>
  <c r="E39" i="11"/>
  <c r="F39" i="11"/>
  <c r="G39" i="11"/>
  <c r="D40" i="11"/>
  <c r="E40" i="11"/>
  <c r="F40" i="11"/>
  <c r="G40" i="11"/>
  <c r="D41" i="11"/>
  <c r="E41" i="11"/>
  <c r="F41" i="11"/>
  <c r="G41" i="11"/>
  <c r="D42" i="11"/>
  <c r="E42" i="11"/>
  <c r="F42" i="11"/>
  <c r="G42" i="11"/>
  <c r="D43" i="11"/>
  <c r="E43" i="11"/>
  <c r="F43" i="11"/>
  <c r="G43" i="11"/>
  <c r="D44" i="11"/>
  <c r="E44" i="11"/>
  <c r="F44" i="11"/>
  <c r="G44" i="11"/>
  <c r="D45" i="11"/>
  <c r="E45" i="11"/>
  <c r="F45" i="11"/>
  <c r="G45" i="11"/>
  <c r="D46" i="11"/>
  <c r="E46" i="11"/>
  <c r="F46" i="11"/>
  <c r="G46" i="11"/>
  <c r="D47" i="11"/>
  <c r="E47" i="11"/>
  <c r="F47" i="11"/>
  <c r="G47" i="11"/>
  <c r="D48" i="11"/>
  <c r="E48" i="11"/>
  <c r="F48" i="11"/>
  <c r="G48" i="11"/>
  <c r="D49" i="11"/>
  <c r="E49" i="11"/>
  <c r="F49" i="11"/>
  <c r="G49" i="11"/>
  <c r="D50" i="11"/>
  <c r="E50" i="11"/>
  <c r="F50" i="11"/>
  <c r="G50" i="11"/>
  <c r="D51" i="11"/>
  <c r="E51" i="11"/>
  <c r="F51" i="11"/>
  <c r="G51" i="11"/>
  <c r="D52" i="11"/>
  <c r="E52" i="11"/>
  <c r="F52" i="11"/>
  <c r="G52" i="11"/>
  <c r="D53" i="11"/>
  <c r="E53" i="11"/>
  <c r="F53" i="11"/>
  <c r="G53" i="11"/>
  <c r="D54" i="11"/>
  <c r="E54" i="11"/>
  <c r="F54" i="11"/>
  <c r="G54" i="11"/>
  <c r="D55" i="11"/>
  <c r="E55" i="11"/>
  <c r="F55" i="11"/>
  <c r="G55" i="11"/>
  <c r="D56" i="11"/>
  <c r="E56" i="11"/>
  <c r="F56" i="11"/>
  <c r="G56" i="11"/>
  <c r="D57" i="11"/>
  <c r="E57" i="11"/>
  <c r="F57" i="11"/>
  <c r="G57" i="11"/>
  <c r="D58" i="11"/>
  <c r="E58" i="11"/>
  <c r="F58" i="11"/>
  <c r="G58" i="11"/>
  <c r="D59" i="11"/>
  <c r="E59" i="11"/>
  <c r="F59" i="11"/>
  <c r="G59" i="11"/>
  <c r="D60" i="11"/>
  <c r="E60" i="11"/>
  <c r="F60" i="11"/>
  <c r="G60" i="11"/>
  <c r="D61" i="11"/>
  <c r="E61" i="11"/>
  <c r="F61" i="11"/>
  <c r="G61" i="11"/>
  <c r="D62" i="11"/>
  <c r="E62" i="11"/>
  <c r="F62" i="11"/>
  <c r="G62" i="11"/>
  <c r="G11" i="11"/>
  <c r="F11" i="11"/>
  <c r="E11" i="11"/>
  <c r="D11" i="11"/>
  <c r="D26" i="13" l="1"/>
  <c r="K43" i="12"/>
  <c r="J42" i="12"/>
  <c r="J50" i="12"/>
  <c r="C37" i="13"/>
  <c r="C36" i="13"/>
  <c r="J27" i="13"/>
  <c r="D33" i="13"/>
  <c r="D49" i="13"/>
  <c r="D40" i="13"/>
  <c r="J35" i="12"/>
  <c r="C44" i="13"/>
  <c r="J45" i="13"/>
  <c r="D41" i="13"/>
  <c r="K39" i="13"/>
  <c r="C45" i="13"/>
  <c r="D48" i="13"/>
  <c r="K49" i="13"/>
  <c r="K30" i="13"/>
  <c r="K38" i="13"/>
  <c r="K48" i="13"/>
  <c r="C38" i="13"/>
  <c r="J36" i="13"/>
  <c r="D42" i="13"/>
  <c r="K27" i="12"/>
  <c r="C39" i="13"/>
  <c r="C47" i="13"/>
  <c r="J29" i="13"/>
  <c r="J37" i="13"/>
  <c r="J47" i="13"/>
  <c r="D35" i="13"/>
  <c r="D43" i="13"/>
  <c r="D51" i="13"/>
  <c r="K33" i="13"/>
  <c r="K43" i="13"/>
  <c r="K51" i="13"/>
  <c r="J26" i="13"/>
  <c r="J34" i="13"/>
  <c r="J44" i="13"/>
  <c r="C46" i="13"/>
  <c r="J46" i="13"/>
  <c r="D50" i="13"/>
  <c r="K40" i="13"/>
  <c r="J28" i="13"/>
  <c r="D34" i="13"/>
  <c r="K32" i="13"/>
  <c r="K50" i="13"/>
  <c r="K42" i="13"/>
  <c r="J51" i="12"/>
  <c r="D26" i="12"/>
  <c r="D27" i="12"/>
  <c r="C27" i="12"/>
  <c r="C29" i="13"/>
  <c r="C26" i="13"/>
  <c r="C32" i="13"/>
  <c r="D28" i="13"/>
  <c r="C31" i="13"/>
  <c r="D30" i="13"/>
  <c r="K47" i="12"/>
  <c r="K39" i="12"/>
  <c r="K31" i="12"/>
  <c r="C45" i="12"/>
  <c r="C37" i="12"/>
  <c r="J26" i="12"/>
  <c r="K46" i="12"/>
  <c r="K38" i="12"/>
  <c r="K30" i="12"/>
  <c r="K41" i="13"/>
  <c r="C27" i="13"/>
  <c r="C28" i="12"/>
  <c r="D29" i="12"/>
  <c r="C36" i="12"/>
  <c r="C44" i="12"/>
  <c r="K51" i="12"/>
  <c r="K49" i="12"/>
  <c r="K45" i="12"/>
  <c r="K41" i="12"/>
  <c r="K37" i="12"/>
  <c r="K33" i="12"/>
  <c r="K29" i="12"/>
  <c r="K48" i="12"/>
  <c r="K44" i="12"/>
  <c r="K40" i="12"/>
  <c r="K36" i="12"/>
  <c r="K32" i="12"/>
  <c r="K28" i="12"/>
  <c r="C30" i="12"/>
  <c r="C47" i="12"/>
  <c r="C31" i="12"/>
  <c r="C26" i="12"/>
  <c r="D45" i="12"/>
  <c r="C29" i="12"/>
  <c r="C39" i="12"/>
  <c r="D51" i="12"/>
  <c r="D43" i="12"/>
  <c r="C35" i="12"/>
  <c r="D33" i="12"/>
  <c r="C43" i="12"/>
  <c r="D41" i="12"/>
  <c r="C49" i="12"/>
  <c r="C41" i="12"/>
  <c r="C33" i="12"/>
  <c r="D35" i="12"/>
  <c r="C32" i="12"/>
  <c r="D49" i="12"/>
  <c r="C51" i="12"/>
  <c r="C50" i="12"/>
  <c r="C42" i="12"/>
  <c r="C34" i="12"/>
  <c r="D37" i="12"/>
  <c r="C38" i="12"/>
  <c r="D39" i="12"/>
  <c r="D47" i="12"/>
  <c r="D31" i="12"/>
  <c r="D50" i="12"/>
  <c r="D48" i="12"/>
  <c r="D46" i="12"/>
  <c r="D44" i="12"/>
  <c r="D42" i="12"/>
  <c r="D40" i="12"/>
  <c r="D38" i="12"/>
  <c r="D36" i="12"/>
  <c r="D34" i="12"/>
  <c r="D32" i="12"/>
  <c r="D30" i="12"/>
  <c r="D28" i="12"/>
  <c r="C21" i="12"/>
  <c r="C21" i="13" s="1"/>
  <c r="P19" i="15" l="1"/>
  <c r="O19" i="15"/>
  <c r="N19" i="15"/>
  <c r="M19" i="15"/>
  <c r="S19" i="15"/>
  <c r="R19" i="15"/>
  <c r="Q19" i="15"/>
  <c r="O23" i="15"/>
  <c r="P23" i="15"/>
  <c r="R23" i="15"/>
  <c r="Q23" i="15"/>
  <c r="M23" i="15"/>
  <c r="N23" i="15"/>
  <c r="S23" i="15"/>
  <c r="O27" i="15"/>
  <c r="M27" i="15"/>
  <c r="P27" i="15"/>
  <c r="S27" i="15"/>
  <c r="N27" i="15"/>
  <c r="R27" i="15"/>
  <c r="Q27" i="15"/>
  <c r="P33" i="15"/>
  <c r="N33" i="15"/>
  <c r="O33" i="15"/>
  <c r="Q33" i="15"/>
  <c r="M33" i="15"/>
  <c r="S33" i="15"/>
  <c r="R33" i="15"/>
  <c r="N37" i="15"/>
  <c r="Q37" i="15"/>
  <c r="P37" i="15"/>
  <c r="R37" i="15"/>
  <c r="M37" i="15"/>
  <c r="O37" i="15"/>
  <c r="S37" i="15"/>
  <c r="E28" i="15"/>
  <c r="H28" i="15"/>
  <c r="F28" i="15"/>
  <c r="G28" i="15"/>
  <c r="D28" i="15"/>
  <c r="C28" i="15"/>
  <c r="I28" i="15"/>
  <c r="E19" i="15"/>
  <c r="C19" i="15"/>
  <c r="H19" i="15"/>
  <c r="F19" i="15"/>
  <c r="G19" i="15"/>
  <c r="I19" i="15"/>
  <c r="D19" i="15"/>
  <c r="C21" i="15"/>
  <c r="F21" i="15"/>
  <c r="G21" i="15"/>
  <c r="E21" i="15"/>
  <c r="H21" i="15"/>
  <c r="D21" i="15"/>
  <c r="I21" i="15"/>
  <c r="E23" i="15"/>
  <c r="D23" i="15"/>
  <c r="C23" i="15"/>
  <c r="I23" i="15"/>
  <c r="F23" i="15"/>
  <c r="G23" i="15"/>
  <c r="H23" i="15"/>
  <c r="C25" i="15"/>
  <c r="E25" i="15"/>
  <c r="I25" i="15"/>
  <c r="F25" i="15"/>
  <c r="D25" i="15"/>
  <c r="H25" i="15"/>
  <c r="G25" i="15"/>
  <c r="E27" i="15"/>
  <c r="H27" i="15"/>
  <c r="C27" i="15"/>
  <c r="D27" i="15"/>
  <c r="F27" i="15"/>
  <c r="G27" i="15"/>
  <c r="I27" i="15"/>
  <c r="C29" i="15"/>
  <c r="F29" i="15"/>
  <c r="G29" i="15"/>
  <c r="E29" i="15"/>
  <c r="D29" i="15"/>
  <c r="I29" i="15"/>
  <c r="H29" i="15"/>
  <c r="C31" i="15"/>
  <c r="E31" i="15"/>
  <c r="D31" i="15"/>
  <c r="I31" i="15"/>
  <c r="G31" i="15"/>
  <c r="F31" i="15"/>
  <c r="H31" i="15"/>
  <c r="E33" i="15"/>
  <c r="D33" i="15"/>
  <c r="I33" i="15"/>
  <c r="H33" i="15"/>
  <c r="F33" i="15"/>
  <c r="C33" i="15"/>
  <c r="G33" i="15"/>
  <c r="G35" i="15"/>
  <c r="E35" i="15"/>
  <c r="F35" i="15"/>
  <c r="D35" i="15"/>
  <c r="I35" i="15"/>
  <c r="H35" i="15"/>
  <c r="C35" i="15"/>
  <c r="I37" i="15"/>
  <c r="H37" i="15"/>
  <c r="G37" i="15"/>
  <c r="E37" i="15"/>
  <c r="C37" i="15"/>
  <c r="F37" i="15"/>
  <c r="D37" i="15"/>
  <c r="G39" i="15"/>
  <c r="F39" i="15"/>
  <c r="H39" i="15"/>
  <c r="D39" i="15"/>
  <c r="E39" i="15"/>
  <c r="C39" i="15"/>
  <c r="I39" i="15"/>
  <c r="N18" i="15"/>
  <c r="M18" i="15"/>
  <c r="Q18" i="15"/>
  <c r="O18" i="15"/>
  <c r="P18" i="15"/>
  <c r="S18" i="15"/>
  <c r="R18" i="15"/>
  <c r="N24" i="15"/>
  <c r="O24" i="15"/>
  <c r="P24" i="15"/>
  <c r="M24" i="15"/>
  <c r="S24" i="15"/>
  <c r="Q24" i="15"/>
  <c r="R24" i="15"/>
  <c r="N26" i="15"/>
  <c r="M26" i="15"/>
  <c r="S26" i="15"/>
  <c r="P26" i="15"/>
  <c r="R26" i="15"/>
  <c r="O26" i="15"/>
  <c r="Q26" i="15"/>
  <c r="S36" i="15"/>
  <c r="N36" i="15"/>
  <c r="R36" i="15"/>
  <c r="M36" i="15"/>
  <c r="Q36" i="15"/>
  <c r="P36" i="15"/>
  <c r="O36" i="15"/>
  <c r="P21" i="15"/>
  <c r="O21" i="15"/>
  <c r="M21" i="15"/>
  <c r="N21" i="15"/>
  <c r="S21" i="15"/>
  <c r="R21" i="15"/>
  <c r="Q21" i="15"/>
  <c r="P25" i="15"/>
  <c r="M25" i="15"/>
  <c r="O25" i="15"/>
  <c r="N25" i="15"/>
  <c r="Q25" i="15"/>
  <c r="S25" i="15"/>
  <c r="R25" i="15"/>
  <c r="N29" i="15"/>
  <c r="M29" i="15"/>
  <c r="O29" i="15"/>
  <c r="P29" i="15"/>
  <c r="S29" i="15"/>
  <c r="R29" i="15"/>
  <c r="Q29" i="15"/>
  <c r="P31" i="15"/>
  <c r="M31" i="15"/>
  <c r="O31" i="15"/>
  <c r="R31" i="15"/>
  <c r="N31" i="15"/>
  <c r="Q31" i="15"/>
  <c r="S31" i="15"/>
  <c r="P35" i="15"/>
  <c r="S35" i="15"/>
  <c r="Q35" i="15"/>
  <c r="M35" i="15"/>
  <c r="N35" i="15"/>
  <c r="O35" i="15"/>
  <c r="R35" i="15"/>
  <c r="P39" i="15"/>
  <c r="N39" i="15"/>
  <c r="O39" i="15"/>
  <c r="R39" i="15"/>
  <c r="M39" i="15"/>
  <c r="Q39" i="15"/>
  <c r="S39" i="15"/>
  <c r="E18" i="15"/>
  <c r="C18" i="15"/>
  <c r="H18" i="15"/>
  <c r="F18" i="15"/>
  <c r="I18" i="15"/>
  <c r="D18" i="15"/>
  <c r="G18" i="15"/>
  <c r="E20" i="15"/>
  <c r="I20" i="15"/>
  <c r="D20" i="15"/>
  <c r="H20" i="15"/>
  <c r="F20" i="15"/>
  <c r="G20" i="15"/>
  <c r="C20" i="15"/>
  <c r="E22" i="15"/>
  <c r="I22" i="15"/>
  <c r="C22" i="15"/>
  <c r="D22" i="15"/>
  <c r="H22" i="15"/>
  <c r="G22" i="15"/>
  <c r="F22" i="15"/>
  <c r="E24" i="15"/>
  <c r="F24" i="15"/>
  <c r="D24" i="15"/>
  <c r="C24" i="15"/>
  <c r="H24" i="15"/>
  <c r="G24" i="15"/>
  <c r="I24" i="15"/>
  <c r="E26" i="15"/>
  <c r="G26" i="15"/>
  <c r="F26" i="15"/>
  <c r="I26" i="15"/>
  <c r="C26" i="15"/>
  <c r="D26" i="15"/>
  <c r="H26" i="15"/>
  <c r="E30" i="15"/>
  <c r="C30" i="15"/>
  <c r="H30" i="15"/>
  <c r="D30" i="15"/>
  <c r="I30" i="15"/>
  <c r="G30" i="15"/>
  <c r="F30" i="15"/>
  <c r="E32" i="15"/>
  <c r="I32" i="15"/>
  <c r="F32" i="15"/>
  <c r="D32" i="15"/>
  <c r="H32" i="15"/>
  <c r="G32" i="15"/>
  <c r="C32" i="15"/>
  <c r="G34" i="15"/>
  <c r="H34" i="15"/>
  <c r="I34" i="15"/>
  <c r="E34" i="15"/>
  <c r="C34" i="15"/>
  <c r="D34" i="15"/>
  <c r="F34" i="15"/>
  <c r="H36" i="15"/>
  <c r="E36" i="15"/>
  <c r="G36" i="15"/>
  <c r="I36" i="15"/>
  <c r="F36" i="15"/>
  <c r="D36" i="15"/>
  <c r="C36" i="15"/>
  <c r="H38" i="15"/>
  <c r="E38" i="15"/>
  <c r="I38" i="15"/>
  <c r="G38" i="15"/>
  <c r="F38" i="15"/>
  <c r="D38" i="15"/>
  <c r="C38" i="15"/>
  <c r="S17" i="15"/>
  <c r="N17" i="15"/>
  <c r="Q17" i="15"/>
  <c r="O17" i="15"/>
  <c r="P17" i="15"/>
  <c r="M17" i="15"/>
  <c r="R17" i="15"/>
  <c r="N20" i="15"/>
  <c r="Q20" i="15"/>
  <c r="O20" i="15"/>
  <c r="P20" i="15"/>
  <c r="S20" i="15"/>
  <c r="R20" i="15"/>
  <c r="M20" i="15"/>
  <c r="N22" i="15"/>
  <c r="O22" i="15"/>
  <c r="R22" i="15"/>
  <c r="S22" i="15"/>
  <c r="M22" i="15"/>
  <c r="P22" i="15"/>
  <c r="Q22" i="15"/>
  <c r="N28" i="15"/>
  <c r="S28" i="15"/>
  <c r="R28" i="15"/>
  <c r="O28" i="15"/>
  <c r="P28" i="15"/>
  <c r="Q28" i="15"/>
  <c r="M28" i="15"/>
  <c r="N30" i="15"/>
  <c r="O30" i="15"/>
  <c r="R30" i="15"/>
  <c r="P30" i="15"/>
  <c r="M30" i="15"/>
  <c r="Q30" i="15"/>
  <c r="S30" i="15"/>
  <c r="O32" i="15"/>
  <c r="N32" i="15"/>
  <c r="R32" i="15"/>
  <c r="P32" i="15"/>
  <c r="Q32" i="15"/>
  <c r="M32" i="15"/>
  <c r="S32" i="15"/>
  <c r="N34" i="15"/>
  <c r="Q34" i="15"/>
  <c r="M34" i="15"/>
  <c r="P34" i="15"/>
  <c r="S34" i="15"/>
  <c r="R34" i="15"/>
  <c r="O34" i="15"/>
  <c r="N38" i="15"/>
  <c r="Q38" i="15"/>
  <c r="M38" i="15"/>
  <c r="P38" i="15"/>
  <c r="S38" i="15"/>
  <c r="R38" i="15"/>
  <c r="O38" i="15"/>
  <c r="I17" i="15"/>
  <c r="G17" i="15"/>
  <c r="E17" i="15"/>
  <c r="D17" i="15"/>
  <c r="C17" i="15"/>
  <c r="F17" i="15"/>
  <c r="H17" i="15"/>
  <c r="E62" i="8"/>
  <c r="D62" i="8"/>
  <c r="E61" i="8"/>
  <c r="D61" i="8"/>
  <c r="E60" i="8"/>
  <c r="D60" i="8"/>
  <c r="E59" i="8"/>
  <c r="D59" i="8"/>
</calcChain>
</file>

<file path=xl/sharedStrings.xml><?xml version="1.0" encoding="utf-8"?>
<sst xmlns="http://schemas.openxmlformats.org/spreadsheetml/2006/main" count="243" uniqueCount="121">
  <si>
    <t>出場競技</t>
    <rPh sb="0" eb="2">
      <t>シュツジョウ</t>
    </rPh>
    <rPh sb="2" eb="4">
      <t>キョウギ</t>
    </rPh>
    <phoneticPr fontId="2"/>
  </si>
  <si>
    <t>申請記録</t>
    <rPh sb="0" eb="2">
      <t>シンセイ</t>
    </rPh>
    <rPh sb="2" eb="4">
      <t>キロク</t>
    </rPh>
    <phoneticPr fontId="2"/>
  </si>
  <si>
    <t>年</t>
    <rPh sb="0" eb="1">
      <t>ネン</t>
    </rPh>
    <phoneticPr fontId="2"/>
  </si>
  <si>
    <t>日</t>
    <rPh sb="0" eb="1">
      <t>ニチ</t>
    </rPh>
    <phoneticPr fontId="2"/>
  </si>
  <si>
    <t>月</t>
    <rPh sb="0" eb="1">
      <t>ガツ</t>
    </rPh>
    <phoneticPr fontId="2"/>
  </si>
  <si>
    <t>登録団体名</t>
    <rPh sb="0" eb="2">
      <t>トウロク</t>
    </rPh>
    <rPh sb="2" eb="4">
      <t>ダンタイ</t>
    </rPh>
    <rPh sb="4" eb="5">
      <t>メイ</t>
    </rPh>
    <phoneticPr fontId="2"/>
  </si>
  <si>
    <t>氏　名</t>
    <rPh sb="0" eb="1">
      <t>シ</t>
    </rPh>
    <rPh sb="2" eb="3">
      <t>メイ</t>
    </rPh>
    <phoneticPr fontId="2"/>
  </si>
  <si>
    <t>印</t>
    <rPh sb="0" eb="1">
      <t>イン</t>
    </rPh>
    <phoneticPr fontId="2"/>
  </si>
  <si>
    <t>記載責任者</t>
    <rPh sb="0" eb="2">
      <t>キサイ</t>
    </rPh>
    <rPh sb="2" eb="5">
      <t>セキニンシャ</t>
    </rPh>
    <phoneticPr fontId="2"/>
  </si>
  <si>
    <t>連絡先</t>
    <rPh sb="0" eb="3">
      <t>レンラクサキ</t>
    </rPh>
    <phoneticPr fontId="2"/>
  </si>
  <si>
    <t>※データ取りまとめの際緊急の連絡をする場合があります。</t>
  </si>
  <si>
    <t>なるべく携帯電話でお願いします。</t>
    <rPh sb="4" eb="6">
      <t>ケイタイ</t>
    </rPh>
    <rPh sb="6" eb="8">
      <t>デンワ</t>
    </rPh>
    <rPh sb="10" eb="11">
      <t>ネガ</t>
    </rPh>
    <phoneticPr fontId="2"/>
  </si>
  <si>
    <t>競技役員</t>
    <rPh sb="0" eb="2">
      <t>キョウギ</t>
    </rPh>
    <rPh sb="2" eb="4">
      <t>ヤクイン</t>
    </rPh>
    <phoneticPr fontId="2"/>
  </si>
  <si>
    <t>氏　名　①</t>
    <rPh sb="0" eb="1">
      <t>シ</t>
    </rPh>
    <rPh sb="2" eb="3">
      <t>メイ</t>
    </rPh>
    <phoneticPr fontId="2"/>
  </si>
  <si>
    <t>氏　名　②</t>
    <rPh sb="0" eb="1">
      <t>シ</t>
    </rPh>
    <rPh sb="2" eb="3">
      <t>メイ</t>
    </rPh>
    <phoneticPr fontId="2"/>
  </si>
  <si>
    <t>氏　名　③</t>
    <rPh sb="0" eb="1">
      <t>シ</t>
    </rPh>
    <rPh sb="2" eb="3">
      <t>メイ</t>
    </rPh>
    <phoneticPr fontId="2"/>
  </si>
  <si>
    <t>参加数</t>
    <rPh sb="0" eb="3">
      <t>サンカスウ</t>
    </rPh>
    <phoneticPr fontId="2"/>
  </si>
  <si>
    <t>男子</t>
    <rPh sb="0" eb="2">
      <t>ダンシ</t>
    </rPh>
    <phoneticPr fontId="2"/>
  </si>
  <si>
    <t>女子</t>
    <rPh sb="0" eb="2">
      <t>ジョシ</t>
    </rPh>
    <phoneticPr fontId="2"/>
  </si>
  <si>
    <t>合計</t>
    <rPh sb="0" eb="2">
      <t>ゴウケイ</t>
    </rPh>
    <phoneticPr fontId="2"/>
  </si>
  <si>
    <t>個人種目数</t>
    <rPh sb="0" eb="2">
      <t>コジン</t>
    </rPh>
    <rPh sb="2" eb="4">
      <t>シュモク</t>
    </rPh>
    <rPh sb="4" eb="5">
      <t>スウ</t>
    </rPh>
    <phoneticPr fontId="2"/>
  </si>
  <si>
    <t>参加料</t>
    <rPh sb="0" eb="3">
      <t>サンカリョウ</t>
    </rPh>
    <phoneticPr fontId="2"/>
  </si>
  <si>
    <t>個人種目参加料</t>
    <rPh sb="0" eb="2">
      <t>コジン</t>
    </rPh>
    <rPh sb="2" eb="4">
      <t>シュモク</t>
    </rPh>
    <rPh sb="4" eb="7">
      <t>サンカリョウ</t>
    </rPh>
    <phoneticPr fontId="2"/>
  </si>
  <si>
    <t>リレー参加料</t>
    <rPh sb="3" eb="6">
      <t>サンカリョウ</t>
    </rPh>
    <phoneticPr fontId="2"/>
  </si>
  <si>
    <t>リレー出場数</t>
    <rPh sb="3" eb="5">
      <t>シュツジョウ</t>
    </rPh>
    <rPh sb="5" eb="6">
      <t>スウ</t>
    </rPh>
    <phoneticPr fontId="2"/>
  </si>
  <si>
    <t>男子種目</t>
    <rPh sb="0" eb="2">
      <t>ダンシ</t>
    </rPh>
    <rPh sb="2" eb="4">
      <t>シュモク</t>
    </rPh>
    <phoneticPr fontId="2"/>
  </si>
  <si>
    <t>女子種目</t>
    <rPh sb="0" eb="2">
      <t>ジョシ</t>
    </rPh>
    <rPh sb="2" eb="4">
      <t>シュモク</t>
    </rPh>
    <phoneticPr fontId="2"/>
  </si>
  <si>
    <t>申請記録は４分４５秒６２→4.45.62、５ｍ４５ｃｍ→5.45のように小数第２位まで入力してください。ドットは「.」です。半角ドットでないと集約できません。</t>
    <rPh sb="0" eb="2">
      <t>シンセイ</t>
    </rPh>
    <rPh sb="2" eb="4">
      <t>キロク</t>
    </rPh>
    <rPh sb="36" eb="38">
      <t>ショウスウ</t>
    </rPh>
    <rPh sb="38" eb="39">
      <t>ダイ</t>
    </rPh>
    <rPh sb="40" eb="41">
      <t>イ</t>
    </rPh>
    <rPh sb="43" eb="45">
      <t>ニュウリョク</t>
    </rPh>
    <rPh sb="62" eb="64">
      <t>ハンカク</t>
    </rPh>
    <rPh sb="71" eb="73">
      <t>シュウヤク</t>
    </rPh>
    <phoneticPr fontId="2"/>
  </si>
  <si>
    <t>ナンバー</t>
    <phoneticPr fontId="4"/>
  </si>
  <si>
    <t>姓</t>
    <rPh sb="0" eb="1">
      <t>セイ</t>
    </rPh>
    <phoneticPr fontId="4"/>
  </si>
  <si>
    <t>名</t>
    <rPh sb="0" eb="1">
      <t>ナ</t>
    </rPh>
    <phoneticPr fontId="4"/>
  </si>
  <si>
    <t>支部</t>
    <rPh sb="0" eb="2">
      <t>シブ</t>
    </rPh>
    <phoneticPr fontId="4"/>
  </si>
  <si>
    <t>所属</t>
    <rPh sb="0" eb="2">
      <t>ショゾク</t>
    </rPh>
    <phoneticPr fontId="4"/>
  </si>
  <si>
    <t>姓</t>
    <rPh sb="0" eb="1">
      <t>セイ</t>
    </rPh>
    <phoneticPr fontId="2"/>
  </si>
  <si>
    <t>名</t>
    <rPh sb="0" eb="1">
      <t>ナ</t>
    </rPh>
    <phoneticPr fontId="2"/>
  </si>
  <si>
    <t>選手情報　「男子」　打ち込みシート</t>
    <rPh sb="0" eb="2">
      <t>センシュ</t>
    </rPh>
    <rPh sb="2" eb="4">
      <t>ジョウホウ</t>
    </rPh>
    <rPh sb="6" eb="8">
      <t>ダンシ</t>
    </rPh>
    <rPh sb="10" eb="11">
      <t>ウ</t>
    </rPh>
    <rPh sb="12" eb="13">
      <t>コ</t>
    </rPh>
    <phoneticPr fontId="2"/>
  </si>
  <si>
    <t>選手情報　「女子」　打ち込みシート</t>
    <rPh sb="0" eb="2">
      <t>センシュ</t>
    </rPh>
    <rPh sb="2" eb="4">
      <t>ジョウホウ</t>
    </rPh>
    <rPh sb="6" eb="8">
      <t>ジョシ</t>
    </rPh>
    <rPh sb="10" eb="11">
      <t>ウ</t>
    </rPh>
    <rPh sb="12" eb="13">
      <t>コ</t>
    </rPh>
    <phoneticPr fontId="2"/>
  </si>
  <si>
    <t>【申し込み方法】</t>
    <rPh sb="1" eb="2">
      <t>モウ</t>
    </rPh>
    <rPh sb="3" eb="4">
      <t>コ</t>
    </rPh>
    <rPh sb="5" eb="7">
      <t>ホウホウ</t>
    </rPh>
    <phoneticPr fontId="7"/>
  </si>
  <si>
    <t>【申し込みデータ作成方法】</t>
    <rPh sb="1" eb="2">
      <t>モウ</t>
    </rPh>
    <rPh sb="3" eb="4">
      <t>コ</t>
    </rPh>
    <rPh sb="8" eb="10">
      <t>サクセイ</t>
    </rPh>
    <rPh sb="10" eb="12">
      <t>ホウホウ</t>
    </rPh>
    <phoneticPr fontId="7"/>
  </si>
  <si>
    <t>千葉</t>
    <rPh sb="0" eb="2">
      <t>チバ</t>
    </rPh>
    <phoneticPr fontId="7"/>
  </si>
  <si>
    <t>※「支部」；千葉市の場合は「千葉」になります。</t>
    <rPh sb="2" eb="4">
      <t>シブ</t>
    </rPh>
    <rPh sb="6" eb="9">
      <t>チバシ</t>
    </rPh>
    <rPh sb="10" eb="12">
      <t>バアイ</t>
    </rPh>
    <rPh sb="14" eb="16">
      <t>チバ</t>
    </rPh>
    <phoneticPr fontId="7"/>
  </si>
  <si>
    <t>※いずれも、数字は「半角」でお願いします。</t>
    <rPh sb="6" eb="8">
      <t>スウジ</t>
    </rPh>
    <rPh sb="10" eb="12">
      <t>ハンカク</t>
    </rPh>
    <rPh sb="15" eb="16">
      <t>ネガ</t>
    </rPh>
    <phoneticPr fontId="7"/>
  </si>
  <si>
    <t>　　※赤太枠内のみに記入し、その他のセルには記入しないでください。</t>
    <phoneticPr fontId="7"/>
  </si>
  <si>
    <t>②　「データとりまとめシート」に「ナンバー」「申請記録」の必要事項を記入する。</t>
    <phoneticPr fontId="7"/>
  </si>
  <si>
    <t>＊＊①～⑤を完了して申し込みデータが完成になります＊＊</t>
    <rPh sb="10" eb="11">
      <t>モウ</t>
    </rPh>
    <rPh sb="12" eb="13">
      <t>コ</t>
    </rPh>
    <phoneticPr fontId="7"/>
  </si>
  <si>
    <t>③　①と②の両方が完了して、申込み完了となります。</t>
    <rPh sb="14" eb="16">
      <t>モウシコ</t>
    </rPh>
    <rPh sb="17" eb="19">
      <t>カンリョウ</t>
    </rPh>
    <phoneticPr fontId="7"/>
  </si>
  <si>
    <t>①　エクセルファイルを添付して下記アドレスまでメールの送信をお願いします。</t>
    <phoneticPr fontId="7"/>
  </si>
  <si>
    <t>②　作成した申し込み用エクセルファイルから参加申込書男子と参加申込書女子のシートを印刷し、</t>
    <phoneticPr fontId="7"/>
  </si>
  <si>
    <r>
      <t>　　メールアドレス　：　</t>
    </r>
    <r>
      <rPr>
        <b/>
        <i/>
        <sz val="14"/>
        <color indexed="8"/>
        <rFont val="HG丸ｺﾞｼｯｸM-PRO"/>
        <family val="3"/>
        <charset val="128"/>
      </rPr>
      <t>ｃｈｉｂａｃｉｔｙ＿ｔｒａｃｋａｎｄｆｉｅｌｄ＠ｙａｈｏｏ.ｃｏ.ｊｐ</t>
    </r>
    <r>
      <rPr>
        <sz val="14"/>
        <color indexed="8"/>
        <rFont val="HG丸ｺﾞｼｯｸM-PRO"/>
        <family val="3"/>
        <charset val="128"/>
      </rPr>
      <t>　←こちらにメールを送信</t>
    </r>
    <phoneticPr fontId="7"/>
  </si>
  <si>
    <t>③　「参加申込書」の男女それぞれのシートにある赤太枠内に必要事項を入力する。</t>
    <rPh sb="10" eb="12">
      <t>ダンジョ</t>
    </rPh>
    <rPh sb="28" eb="30">
      <t>ヒツヨウ</t>
    </rPh>
    <rPh sb="30" eb="32">
      <t>ジコウ</t>
    </rPh>
    <rPh sb="33" eb="35">
      <t>ニュウリョク</t>
    </rPh>
    <phoneticPr fontId="7"/>
  </si>
  <si>
    <t>④　「参加申込書　男子シート」「参加申込書　女子シート」の記載内容にミスがないか確認する。</t>
    <rPh sb="29" eb="31">
      <t>キサイ</t>
    </rPh>
    <rPh sb="31" eb="33">
      <t>ナイヨウ</t>
    </rPh>
    <rPh sb="40" eb="42">
      <t>カクニン</t>
    </rPh>
    <phoneticPr fontId="7"/>
  </si>
  <si>
    <t>千葉市陸上競技協会　会長　様</t>
    <rPh sb="0" eb="3">
      <t>チバシ</t>
    </rPh>
    <rPh sb="3" eb="5">
      <t>リクジョウ</t>
    </rPh>
    <rPh sb="5" eb="7">
      <t>キョウギ</t>
    </rPh>
    <rPh sb="7" eb="9">
      <t>キョウカイ</t>
    </rPh>
    <rPh sb="10" eb="12">
      <t>カイチョウ</t>
    </rPh>
    <rPh sb="13" eb="14">
      <t>サマ</t>
    </rPh>
    <phoneticPr fontId="2"/>
  </si>
  <si>
    <t>健康診断上、異常のないことを認め、下記の通り申し込みいたします。</t>
    <rPh sb="0" eb="2">
      <t>ケンコウ</t>
    </rPh>
    <rPh sb="2" eb="4">
      <t>シンダン</t>
    </rPh>
    <rPh sb="4" eb="5">
      <t>ジョウ</t>
    </rPh>
    <rPh sb="6" eb="8">
      <t>イジョウ</t>
    </rPh>
    <rPh sb="14" eb="15">
      <t>ミト</t>
    </rPh>
    <rPh sb="17" eb="19">
      <t>カキ</t>
    </rPh>
    <rPh sb="20" eb="21">
      <t>トオ</t>
    </rPh>
    <rPh sb="22" eb="23">
      <t>モウ</t>
    </rPh>
    <rPh sb="24" eb="25">
      <t>コ</t>
    </rPh>
    <phoneticPr fontId="2"/>
  </si>
  <si>
    <t>⑤　申し込み用ファイルの名前を「1部・団体名・市民記録会」に変更して保存する（例：１部ランクラブ市民記録会）。</t>
    <rPh sb="17" eb="18">
      <t>ブ</t>
    </rPh>
    <rPh sb="19" eb="21">
      <t>ダンタイ</t>
    </rPh>
    <rPh sb="24" eb="25">
      <t>ミン</t>
    </rPh>
    <rPh sb="34" eb="36">
      <t>ホゾン</t>
    </rPh>
    <rPh sb="42" eb="43">
      <t>ブ</t>
    </rPh>
    <rPh sb="48" eb="50">
      <t>シミン</t>
    </rPh>
    <rPh sb="50" eb="52">
      <t>キロク</t>
    </rPh>
    <phoneticPr fontId="7"/>
  </si>
  <si>
    <t>ランクラブ</t>
    <phoneticPr fontId="7"/>
  </si>
  <si>
    <r>
      <t>　　※「データとりまとめシート」の男女各種目に出場する選手がいる場合、</t>
    </r>
    <r>
      <rPr>
        <b/>
        <sz val="14"/>
        <color indexed="10"/>
        <rFont val="HG丸ｺﾞｼｯｸM-PRO"/>
        <family val="3"/>
        <charset val="128"/>
      </rPr>
      <t>半角数字</t>
    </r>
    <r>
      <rPr>
        <sz val="14"/>
        <color indexed="8"/>
        <rFont val="HG丸ｺﾞｼｯｸM-PRO"/>
        <family val="3"/>
        <charset val="128"/>
      </rPr>
      <t>で千葉陸協ナンバーカードと申請記録を入力します。</t>
    </r>
    <rPh sb="19" eb="20">
      <t>カク</t>
    </rPh>
    <rPh sb="40" eb="42">
      <t>チバ</t>
    </rPh>
    <rPh sb="42" eb="43">
      <t>リク</t>
    </rPh>
    <rPh sb="43" eb="44">
      <t>キョウ</t>
    </rPh>
    <phoneticPr fontId="7"/>
  </si>
  <si>
    <t>　　その際、メールの件名には「１部・団体名・市民記録会」と入力し送付してください（例：１部ランクラブ市民記録会）。</t>
    <rPh sb="10" eb="12">
      <t>ケンメイ</t>
    </rPh>
    <rPh sb="16" eb="17">
      <t>ブ</t>
    </rPh>
    <rPh sb="18" eb="20">
      <t>ダンタイ</t>
    </rPh>
    <rPh sb="20" eb="21">
      <t>メイ</t>
    </rPh>
    <rPh sb="23" eb="24">
      <t>ミン</t>
    </rPh>
    <rPh sb="29" eb="31">
      <t>ニュウリョク</t>
    </rPh>
    <rPh sb="44" eb="45">
      <t>ブ</t>
    </rPh>
    <rPh sb="50" eb="52">
      <t>シミン</t>
    </rPh>
    <rPh sb="51" eb="52">
      <t>ミン</t>
    </rPh>
    <phoneticPr fontId="7"/>
  </si>
  <si>
    <t>HJ</t>
    <phoneticPr fontId="2"/>
  </si>
  <si>
    <t>LJ</t>
    <phoneticPr fontId="2"/>
  </si>
  <si>
    <t>400mでは、１分２秒33→62.33 のように入力して下さい。</t>
    <rPh sb="8" eb="9">
      <t>フン</t>
    </rPh>
    <rPh sb="10" eb="11">
      <t>ビョウ</t>
    </rPh>
    <rPh sb="24" eb="26">
      <t>ニュウリョク</t>
    </rPh>
    <rPh sb="28" eb="29">
      <t>クダ</t>
    </rPh>
    <phoneticPr fontId="2"/>
  </si>
  <si>
    <t>TJ</t>
    <phoneticPr fontId="2"/>
  </si>
  <si>
    <t>SP</t>
    <phoneticPr fontId="2"/>
  </si>
  <si>
    <t>男子データ</t>
    <rPh sb="0" eb="2">
      <t>ダンシ</t>
    </rPh>
    <phoneticPr fontId="2"/>
  </si>
  <si>
    <t>女子データ</t>
    <rPh sb="0" eb="2">
      <t>ジョシ</t>
    </rPh>
    <phoneticPr fontId="2"/>
  </si>
  <si>
    <t>名</t>
    <rPh sb="0" eb="1">
      <t>メイ</t>
    </rPh>
    <phoneticPr fontId="2"/>
  </si>
  <si>
    <t>支部</t>
    <phoneticPr fontId="2"/>
  </si>
  <si>
    <t>所属</t>
    <phoneticPr fontId="2"/>
  </si>
  <si>
    <t>ナンバー</t>
    <phoneticPr fontId="35"/>
  </si>
  <si>
    <t>ナンバー</t>
    <phoneticPr fontId="35"/>
  </si>
  <si>
    <t>ナンバー</t>
    <phoneticPr fontId="2"/>
  </si>
  <si>
    <t>ナンバー</t>
    <phoneticPr fontId="2"/>
  </si>
  <si>
    <t>千葉市民陸上競技記録会　参加申し込み書　　１部一般男子</t>
    <rPh sb="0" eb="2">
      <t>チバ</t>
    </rPh>
    <rPh sb="2" eb="3">
      <t>シ</t>
    </rPh>
    <rPh sb="3" eb="4">
      <t>ミン</t>
    </rPh>
    <rPh sb="4" eb="6">
      <t>リクジョウ</t>
    </rPh>
    <rPh sb="6" eb="8">
      <t>キョウギ</t>
    </rPh>
    <rPh sb="8" eb="10">
      <t>キロク</t>
    </rPh>
    <rPh sb="10" eb="11">
      <t>カイ</t>
    </rPh>
    <rPh sb="12" eb="14">
      <t>サンカ</t>
    </rPh>
    <rPh sb="14" eb="15">
      <t>モウ</t>
    </rPh>
    <rPh sb="16" eb="17">
      <t>コ</t>
    </rPh>
    <rPh sb="18" eb="19">
      <t>ショ</t>
    </rPh>
    <rPh sb="22" eb="23">
      <t>ブ</t>
    </rPh>
    <rPh sb="23" eb="25">
      <t>イッパン</t>
    </rPh>
    <rPh sb="25" eb="27">
      <t>ダンシ</t>
    </rPh>
    <phoneticPr fontId="2"/>
  </si>
  <si>
    <t>千葉市民陸上競技記録会　参加申し込み書　　1部一般女子</t>
    <rPh sb="0" eb="2">
      <t>チバ</t>
    </rPh>
    <rPh sb="2" eb="3">
      <t>シ</t>
    </rPh>
    <rPh sb="4" eb="6">
      <t>リクジョウ</t>
    </rPh>
    <rPh sb="6" eb="8">
      <t>キョウギ</t>
    </rPh>
    <rPh sb="8" eb="10">
      <t>キロク</t>
    </rPh>
    <rPh sb="10" eb="11">
      <t>カイ</t>
    </rPh>
    <rPh sb="12" eb="14">
      <t>サンカ</t>
    </rPh>
    <rPh sb="14" eb="15">
      <t>モウ</t>
    </rPh>
    <rPh sb="16" eb="17">
      <t>コ</t>
    </rPh>
    <rPh sb="18" eb="19">
      <t>ショ</t>
    </rPh>
    <rPh sb="22" eb="23">
      <t>ブ</t>
    </rPh>
    <rPh sb="23" eb="25">
      <t>イッパン</t>
    </rPh>
    <rPh sb="25" eb="27">
      <t>ジョシ</t>
    </rPh>
    <phoneticPr fontId="2"/>
  </si>
  <si>
    <r>
      <t>※注意　男女それぞれ赤枠内の、</t>
    </r>
    <r>
      <rPr>
        <b/>
        <sz val="11"/>
        <color theme="1"/>
        <rFont val="ＭＳ Ｐゴシック"/>
        <family val="3"/>
        <charset val="128"/>
        <scheme val="minor"/>
      </rPr>
      <t>ナンバー</t>
    </r>
    <r>
      <rPr>
        <sz val="11"/>
        <color theme="1"/>
        <rFont val="ＭＳ Ｐゴシック"/>
        <family val="3"/>
        <charset val="128"/>
        <scheme val="minor"/>
      </rPr>
      <t>（半角の数字）、</t>
    </r>
    <r>
      <rPr>
        <b/>
        <sz val="11"/>
        <color theme="1"/>
        <rFont val="ＭＳ Ｐゴシック"/>
        <family val="3"/>
        <charset val="128"/>
        <scheme val="minor"/>
      </rPr>
      <t>出場競技</t>
    </r>
    <r>
      <rPr>
        <sz val="11"/>
        <color theme="1"/>
        <rFont val="ＭＳ Ｐゴシック"/>
        <family val="3"/>
        <charset val="128"/>
        <scheme val="minor"/>
      </rPr>
      <t>（選択）、</t>
    </r>
    <r>
      <rPr>
        <b/>
        <sz val="11"/>
        <color indexed="8"/>
        <rFont val="ＭＳ Ｐゴシック"/>
        <family val="3"/>
        <charset val="128"/>
      </rPr>
      <t>申請記録（</t>
    </r>
    <r>
      <rPr>
        <sz val="11"/>
        <color theme="1"/>
        <rFont val="ＭＳ Ｐゴシック"/>
        <family val="3"/>
        <charset val="128"/>
        <scheme val="minor"/>
      </rPr>
      <t>半角の数字）を打ち込んで下さい。</t>
    </r>
    <rPh sb="4" eb="6">
      <t>ダンジョ</t>
    </rPh>
    <rPh sb="10" eb="11">
      <t>アカ</t>
    </rPh>
    <rPh sb="11" eb="12">
      <t>ワク</t>
    </rPh>
    <rPh sb="12" eb="13">
      <t>ナイ</t>
    </rPh>
    <rPh sb="27" eb="29">
      <t>シュツジョウ</t>
    </rPh>
    <rPh sb="29" eb="31">
      <t>キョウギ</t>
    </rPh>
    <rPh sb="32" eb="34">
      <t>センタク</t>
    </rPh>
    <rPh sb="36" eb="38">
      <t>シンセイ</t>
    </rPh>
    <rPh sb="38" eb="40">
      <t>キロク</t>
    </rPh>
    <rPh sb="41" eb="43">
      <t>ハンカク</t>
    </rPh>
    <rPh sb="44" eb="46">
      <t>スウジ</t>
    </rPh>
    <rPh sb="48" eb="49">
      <t>ウ</t>
    </rPh>
    <rPh sb="50" eb="51">
      <t>コ</t>
    </rPh>
    <rPh sb="53" eb="54">
      <t>クダ</t>
    </rPh>
    <phoneticPr fontId="2"/>
  </si>
  <si>
    <t>※「所属」；選手登録をした際の所属名になります。</t>
    <rPh sb="2" eb="4">
      <t>ショゾク</t>
    </rPh>
    <rPh sb="6" eb="8">
      <t>センシュ</t>
    </rPh>
    <rPh sb="8" eb="10">
      <t>トウロク</t>
    </rPh>
    <rPh sb="13" eb="14">
      <t>サイ</t>
    </rPh>
    <rPh sb="15" eb="17">
      <t>ショゾク</t>
    </rPh>
    <rPh sb="17" eb="18">
      <t>メイ</t>
    </rPh>
    <phoneticPr fontId="7"/>
  </si>
  <si>
    <t>　　※日付・登録団体名・記載責任者氏名・記載責任者連絡先・競技役員氏名（最大３名）・個人種目数</t>
    <phoneticPr fontId="7"/>
  </si>
  <si>
    <r>
      <rPr>
        <b/>
        <sz val="14"/>
        <color indexed="10"/>
        <rFont val="HG丸ｺﾞｼｯｸM-PRO"/>
        <family val="3"/>
        <charset val="128"/>
      </rPr>
      <t>　　「男女それぞれ押印した原本」</t>
    </r>
    <r>
      <rPr>
        <sz val="14"/>
        <color indexed="8"/>
        <rFont val="HG丸ｺﾞｼｯｸM-PRO"/>
        <family val="3"/>
        <charset val="128"/>
      </rPr>
      <t>と</t>
    </r>
    <r>
      <rPr>
        <b/>
        <sz val="14"/>
        <color indexed="10"/>
        <rFont val="HG丸ｺﾞｼｯｸM-PRO"/>
        <family val="3"/>
        <charset val="128"/>
      </rPr>
      <t>「原本のコピー２部」</t>
    </r>
    <r>
      <rPr>
        <sz val="14"/>
        <color indexed="8"/>
        <rFont val="HG丸ｺﾞｼｯｸM-PRO"/>
        <family val="3"/>
        <charset val="128"/>
      </rPr>
      <t>を下記申込先へ提出してください。</t>
    </r>
    <rPh sb="34" eb="36">
      <t>テイシュツ</t>
    </rPh>
    <phoneticPr fontId="7"/>
  </si>
  <si>
    <t>※千葉陸協登録者でナンバーカードを所持していない方は30001番から順に番号を振って下さい。</t>
    <rPh sb="1" eb="3">
      <t>チバ</t>
    </rPh>
    <rPh sb="3" eb="4">
      <t>リク</t>
    </rPh>
    <rPh sb="4" eb="5">
      <t>キョウ</t>
    </rPh>
    <rPh sb="5" eb="7">
      <t>トウロク</t>
    </rPh>
    <rPh sb="7" eb="8">
      <t>シャ</t>
    </rPh>
    <rPh sb="17" eb="19">
      <t>ショジ</t>
    </rPh>
    <rPh sb="24" eb="25">
      <t>カタ</t>
    </rPh>
    <rPh sb="31" eb="32">
      <t>バン</t>
    </rPh>
    <rPh sb="34" eb="35">
      <t>ジュン</t>
    </rPh>
    <rPh sb="36" eb="38">
      <t>バンゴウ</t>
    </rPh>
    <rPh sb="39" eb="40">
      <t>フ</t>
    </rPh>
    <rPh sb="42" eb="43">
      <t>クダ</t>
    </rPh>
    <phoneticPr fontId="7"/>
  </si>
  <si>
    <t>　（大会当日、本大会のみ有効のナンバーカードを貸与します。）</t>
    <rPh sb="2" eb="4">
      <t>タイカイ</t>
    </rPh>
    <rPh sb="4" eb="6">
      <t>トウジツ</t>
    </rPh>
    <rPh sb="7" eb="10">
      <t>ホンタイカイ</t>
    </rPh>
    <rPh sb="12" eb="14">
      <t>ユウコウ</t>
    </rPh>
    <rPh sb="23" eb="25">
      <t>タイヨ</t>
    </rPh>
    <phoneticPr fontId="7"/>
  </si>
  <si>
    <t>三宅</t>
    <rPh sb="0" eb="2">
      <t>ミヤケ</t>
    </rPh>
    <phoneticPr fontId="7"/>
  </si>
  <si>
    <t>大樹</t>
    <rPh sb="0" eb="2">
      <t>ダイキ</t>
    </rPh>
    <phoneticPr fontId="7"/>
  </si>
  <si>
    <t>申し込み先　：　〒２６0－0814　千葉市中央区南生実町258　千葉市立生浜中学校　鍵本正彦（学校番号：中12）</t>
    <rPh sb="21" eb="24">
      <t>チュウオウク</t>
    </rPh>
    <rPh sb="24" eb="25">
      <t>ミナミ</t>
    </rPh>
    <rPh sb="25" eb="28">
      <t>オユミチョウ</t>
    </rPh>
    <rPh sb="36" eb="38">
      <t>オイハマ</t>
    </rPh>
    <rPh sb="38" eb="39">
      <t>チュウ</t>
    </rPh>
    <rPh sb="42" eb="46">
      <t>カギモトマサヒコ</t>
    </rPh>
    <rPh sb="47" eb="49">
      <t>ガッコウ</t>
    </rPh>
    <rPh sb="49" eb="51">
      <t>バンゴウ</t>
    </rPh>
    <phoneticPr fontId="2"/>
  </si>
  <si>
    <t>2021 市民記録会 申し込みデータとりまとめシート</t>
    <rPh sb="6" eb="7">
      <t>ミン</t>
    </rPh>
    <rPh sb="11" eb="12">
      <t>モウ</t>
    </rPh>
    <rPh sb="13" eb="14">
      <t>コ</t>
    </rPh>
    <phoneticPr fontId="2"/>
  </si>
  <si>
    <t>2021市民記録会は、基本的に１人２種目までの出場制限です。</t>
    <rPh sb="5" eb="6">
      <t>ミン</t>
    </rPh>
    <rPh sb="11" eb="14">
      <t>キホンテキ</t>
    </rPh>
    <rPh sb="16" eb="17">
      <t>ニン</t>
    </rPh>
    <rPh sb="18" eb="20">
      <t>シュモク</t>
    </rPh>
    <rPh sb="23" eb="25">
      <t>シュツジョウ</t>
    </rPh>
    <rPh sb="25" eb="27">
      <t>セイゲン</t>
    </rPh>
    <phoneticPr fontId="2"/>
  </si>
  <si>
    <t>生年月日</t>
    <rPh sb="0" eb="4">
      <t>セイネンガッピ</t>
    </rPh>
    <phoneticPr fontId="4"/>
  </si>
  <si>
    <t>生年月日</t>
    <rPh sb="0" eb="4">
      <t>セイネンガッピ</t>
    </rPh>
    <phoneticPr fontId="7"/>
  </si>
  <si>
    <t>①　「選手情報打ちこみ男子」「選手情報打ちこみ女子」にそれぞれ「ナンバー」「姓」「名」「支部」「所属」「生年月日」の必要事項を記入する。</t>
    <rPh sb="52" eb="56">
      <t>セイネンガッピ</t>
    </rPh>
    <phoneticPr fontId="7"/>
  </si>
  <si>
    <t>申し込み締切　⇒⇒⇒　データ　4月１５日（木）データ17:00 必着</t>
    <rPh sb="0" eb="1">
      <t>モウ</t>
    </rPh>
    <rPh sb="2" eb="3">
      <t>コ</t>
    </rPh>
    <rPh sb="4" eb="5">
      <t>シ</t>
    </rPh>
    <rPh sb="5" eb="6">
      <t>キ</t>
    </rPh>
    <rPh sb="21" eb="22">
      <t>モク</t>
    </rPh>
    <rPh sb="32" eb="34">
      <t>ヒッチャク</t>
    </rPh>
    <phoneticPr fontId="2"/>
  </si>
  <si>
    <r>
      <rPr>
        <b/>
        <i/>
        <sz val="20"/>
        <color rgb="FFFF0000"/>
        <rFont val="HG丸ｺﾞｼｯｸM-PRO"/>
        <family val="3"/>
        <charset val="128"/>
      </rPr>
      <t>　　　　　　　　　　　　　　　</t>
    </r>
    <r>
      <rPr>
        <b/>
        <i/>
        <u val="double"/>
        <sz val="20"/>
        <color rgb="FFFF0000"/>
        <rFont val="HG丸ｺﾞｼｯｸM-PRO"/>
        <family val="3"/>
        <charset val="128"/>
      </rPr>
      <t>4月1６日（金）一覧表17:00必着</t>
    </r>
    <rPh sb="21" eb="22">
      <t>キン</t>
    </rPh>
    <rPh sb="23" eb="25">
      <t>イチラン</t>
    </rPh>
    <rPh sb="25" eb="26">
      <t>ヒョウ</t>
    </rPh>
    <phoneticPr fontId="2"/>
  </si>
  <si>
    <t>　　TEL　：　０４３－２６８－２２００　　FAX　：　０４３－２６８－５８８９</t>
    <phoneticPr fontId="2"/>
  </si>
  <si>
    <t>当日朝、健康チェックシートを掲載順に並べ、この用紙と合わせてＴＩＣへご提出ください。</t>
    <rPh sb="0" eb="2">
      <t>トウジツ</t>
    </rPh>
    <rPh sb="2" eb="3">
      <t>アサ</t>
    </rPh>
    <rPh sb="4" eb="6">
      <t>ケンコウ</t>
    </rPh>
    <rPh sb="14" eb="16">
      <t>ケイサイ</t>
    </rPh>
    <rPh sb="16" eb="17">
      <t>ジュン</t>
    </rPh>
    <rPh sb="18" eb="19">
      <t>ナラ</t>
    </rPh>
    <rPh sb="23" eb="25">
      <t>ヨウシ</t>
    </rPh>
    <rPh sb="26" eb="27">
      <t>ア</t>
    </rPh>
    <rPh sb="35" eb="37">
      <t>テイシュツ</t>
    </rPh>
    <phoneticPr fontId="39"/>
  </si>
  <si>
    <t>年</t>
    <rPh sb="0" eb="1">
      <t>ネン</t>
    </rPh>
    <phoneticPr fontId="39"/>
  </si>
  <si>
    <t>月</t>
    <rPh sb="0" eb="1">
      <t>ガツ</t>
    </rPh>
    <phoneticPr fontId="39"/>
  </si>
  <si>
    <t>日</t>
    <rPh sb="0" eb="1">
      <t>ニチ</t>
    </rPh>
    <phoneticPr fontId="39"/>
  </si>
  <si>
    <t>千　葉</t>
    <rPh sb="0" eb="1">
      <t>セン</t>
    </rPh>
    <rPh sb="2" eb="3">
      <t>ハ</t>
    </rPh>
    <phoneticPr fontId="39"/>
  </si>
  <si>
    <t>支部</t>
    <rPh sb="0" eb="2">
      <t>シブ</t>
    </rPh>
    <phoneticPr fontId="39"/>
  </si>
  <si>
    <t>登録団体名</t>
    <rPh sb="0" eb="2">
      <t>トウロク</t>
    </rPh>
    <rPh sb="2" eb="4">
      <t>ダンタイ</t>
    </rPh>
    <rPh sb="4" eb="5">
      <t>メイ</t>
    </rPh>
    <phoneticPr fontId="39"/>
  </si>
  <si>
    <t>記載責任者</t>
    <rPh sb="0" eb="2">
      <t>キサイ</t>
    </rPh>
    <rPh sb="2" eb="5">
      <t>セキニンシャ</t>
    </rPh>
    <phoneticPr fontId="39"/>
  </si>
  <si>
    <t>競技役員</t>
    <rPh sb="0" eb="2">
      <t>キョウギ</t>
    </rPh>
    <rPh sb="2" eb="4">
      <t>ヤクイン</t>
    </rPh>
    <phoneticPr fontId="39"/>
  </si>
  <si>
    <t>この「当日参加状況届」を 表紙とし，「体調管理チェックシート兼大会出場承諾書」を一覧表順に重ね，代表者がＴＩＣへ提出する。</t>
    <rPh sb="13" eb="15">
      <t>ヒョウシ</t>
    </rPh>
    <rPh sb="40" eb="42">
      <t>イチラン</t>
    </rPh>
    <rPh sb="42" eb="43">
      <t>ヒョウ</t>
    </rPh>
    <rPh sb="43" eb="44">
      <t>ジュン</t>
    </rPh>
    <rPh sb="45" eb="46">
      <t>カサ</t>
    </rPh>
    <rPh sb="48" eb="51">
      <t>ダイヒョウシャ</t>
    </rPh>
    <rPh sb="56" eb="58">
      <t>テイシュツ</t>
    </rPh>
    <phoneticPr fontId="35"/>
  </si>
  <si>
    <t>氏　名</t>
    <rPh sb="0" eb="1">
      <t>シ</t>
    </rPh>
    <rPh sb="2" eb="3">
      <t>メイ</t>
    </rPh>
    <phoneticPr fontId="39"/>
  </si>
  <si>
    <t>（サイン）</t>
    <phoneticPr fontId="39"/>
  </si>
  <si>
    <t>氏　名　①</t>
    <rPh sb="0" eb="1">
      <t>シ</t>
    </rPh>
    <rPh sb="2" eb="3">
      <t>メイ</t>
    </rPh>
    <phoneticPr fontId="39"/>
  </si>
  <si>
    <t>氏　名　②</t>
    <rPh sb="0" eb="1">
      <t>シ</t>
    </rPh>
    <rPh sb="2" eb="3">
      <t>メイ</t>
    </rPh>
    <phoneticPr fontId="39"/>
  </si>
  <si>
    <t>連絡先</t>
    <rPh sb="0" eb="3">
      <t>レンラクサキ</t>
    </rPh>
    <phoneticPr fontId="39"/>
  </si>
  <si>
    <t>氏　名　③</t>
    <rPh sb="0" eb="1">
      <t>シ</t>
    </rPh>
    <rPh sb="2" eb="3">
      <t>メイ</t>
    </rPh>
    <phoneticPr fontId="39"/>
  </si>
  <si>
    <t>男子種目</t>
    <rPh sb="0" eb="2">
      <t>ダンシ</t>
    </rPh>
    <rPh sb="2" eb="4">
      <t>シュモク</t>
    </rPh>
    <phoneticPr fontId="39"/>
  </si>
  <si>
    <t>ナンバー</t>
    <phoneticPr fontId="39"/>
  </si>
  <si>
    <t>姓</t>
    <rPh sb="0" eb="1">
      <t>セイ</t>
    </rPh>
    <phoneticPr fontId="39"/>
  </si>
  <si>
    <t>名</t>
    <rPh sb="0" eb="1">
      <t>ナ</t>
    </rPh>
    <phoneticPr fontId="39"/>
  </si>
  <si>
    <t>学  年</t>
    <rPh sb="0" eb="1">
      <t>ガク</t>
    </rPh>
    <rPh sb="3" eb="4">
      <t>ネン</t>
    </rPh>
    <phoneticPr fontId="39"/>
  </si>
  <si>
    <t>生年月日</t>
    <rPh sb="0" eb="2">
      <t>セイネン</t>
    </rPh>
    <rPh sb="2" eb="4">
      <t>ガッピ</t>
    </rPh>
    <phoneticPr fontId="39"/>
  </si>
  <si>
    <t>参加○
棄権×</t>
    <rPh sb="0" eb="2">
      <t>サンカ</t>
    </rPh>
    <rPh sb="4" eb="6">
      <t>キケン</t>
    </rPh>
    <phoneticPr fontId="39"/>
  </si>
  <si>
    <t>※組-レーン
　 組-試技順</t>
    <rPh sb="1" eb="2">
      <t>クミ</t>
    </rPh>
    <rPh sb="9" eb="10">
      <t>クミ</t>
    </rPh>
    <rPh sb="11" eb="13">
      <t>シギ</t>
    </rPh>
    <rPh sb="13" eb="14">
      <t>ジュン</t>
    </rPh>
    <phoneticPr fontId="39"/>
  </si>
  <si>
    <r>
      <t xml:space="preserve">※理由
</t>
    </r>
    <r>
      <rPr>
        <b/>
        <sz val="8"/>
        <color theme="1"/>
        <rFont val="ＭＳ Ｐゴシック"/>
        <family val="3"/>
        <charset val="128"/>
        <scheme val="minor"/>
      </rPr>
      <t>　１．怪我　
　２．体調不良
　３．その他</t>
    </r>
    <rPh sb="1" eb="3">
      <t>リユウ</t>
    </rPh>
    <rPh sb="7" eb="9">
      <t>ケガ</t>
    </rPh>
    <rPh sb="14" eb="16">
      <t>タイチョウ</t>
    </rPh>
    <rPh sb="16" eb="18">
      <t>フリョウ</t>
    </rPh>
    <rPh sb="24" eb="25">
      <t>タ</t>
    </rPh>
    <phoneticPr fontId="39"/>
  </si>
  <si>
    <t>運営使用欄</t>
    <rPh sb="0" eb="2">
      <t>ウンエイ</t>
    </rPh>
    <rPh sb="2" eb="4">
      <t>シヨウ</t>
    </rPh>
    <rPh sb="4" eb="5">
      <t>ラン</t>
    </rPh>
    <phoneticPr fontId="39"/>
  </si>
  <si>
    <t>※印の項目は棄権の場合のみ記入してください。</t>
    <rPh sb="1" eb="2">
      <t>ジルシ</t>
    </rPh>
    <rPh sb="3" eb="5">
      <t>コウモク</t>
    </rPh>
    <rPh sb="6" eb="8">
      <t>キケン</t>
    </rPh>
    <rPh sb="9" eb="11">
      <t>バアイ</t>
    </rPh>
    <rPh sb="13" eb="15">
      <t>キニュウ</t>
    </rPh>
    <phoneticPr fontId="39"/>
  </si>
  <si>
    <t>女子種目</t>
    <rPh sb="2" eb="4">
      <t>シュモク</t>
    </rPh>
    <phoneticPr fontId="39"/>
  </si>
  <si>
    <t>千葉市民陸上競技記録会【１部男子】　当日参加状況届</t>
    <rPh sb="0" eb="2">
      <t>チバ</t>
    </rPh>
    <rPh sb="2" eb="4">
      <t>シミン</t>
    </rPh>
    <rPh sb="4" eb="8">
      <t>リクジョウキョウギ</t>
    </rPh>
    <rPh sb="8" eb="10">
      <t>キロク</t>
    </rPh>
    <rPh sb="10" eb="11">
      <t>カイ</t>
    </rPh>
    <rPh sb="13" eb="14">
      <t>ブ</t>
    </rPh>
    <rPh sb="14" eb="16">
      <t>ダンシ</t>
    </rPh>
    <rPh sb="18" eb="20">
      <t>トウジツ</t>
    </rPh>
    <rPh sb="20" eb="22">
      <t>サンカ</t>
    </rPh>
    <rPh sb="22" eb="24">
      <t>ジョウキョウ</t>
    </rPh>
    <rPh sb="24" eb="25">
      <t>トドケ</t>
    </rPh>
    <phoneticPr fontId="39"/>
  </si>
  <si>
    <t>千葉市民陸上競技記録会【1部女子】　当日参加状況届</t>
    <rPh sb="0" eb="2">
      <t>チバ</t>
    </rPh>
    <rPh sb="2" eb="4">
      <t>シミン</t>
    </rPh>
    <rPh sb="4" eb="6">
      <t>リクジョウ</t>
    </rPh>
    <rPh sb="6" eb="8">
      <t>キョウギ</t>
    </rPh>
    <rPh sb="8" eb="10">
      <t>キロク</t>
    </rPh>
    <rPh sb="10" eb="11">
      <t>カイ</t>
    </rPh>
    <rPh sb="13" eb="14">
      <t>ブ</t>
    </rPh>
    <rPh sb="14" eb="16">
      <t>ジョシ</t>
    </rPh>
    <rPh sb="18" eb="20">
      <t>トウジツ</t>
    </rPh>
    <rPh sb="20" eb="22">
      <t>サンカ</t>
    </rPh>
    <rPh sb="22" eb="24">
      <t>ジョウキョウ</t>
    </rPh>
    <rPh sb="24" eb="25">
      <t>トドケ</t>
    </rPh>
    <phoneticPr fontId="39"/>
  </si>
  <si>
    <t>日</t>
    <rPh sb="0" eb="1">
      <t>ニチ</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</si>
</sst>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0.00_ "/>
    <numFmt numFmtId="178" formatCode="0_ "/>
    <numFmt numFmtId="179" formatCode="&quot;¥&quot;#,##0_);\(&quot;¥&quot;#,##0\)"/>
    <numFmt numFmtId="180" formatCode="&quot;¥&quot;#,##0_);[Red]\(&quot;¥&quot;#,##0\)"/>
    <numFmt numFmtId="181" formatCode="0.00_);[Red]\(0.00\)"/>
    <numFmt numFmtId="182" formatCode="yyyy&quot;年&quot;m&quot;月&quot;d&quot;日&quot;;@"/>
  </numFmts>
  <fonts count="46"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11"/>
      <color indexed="8"/>
      <name val="ＭＳ Ｐゴシック"/>
      <family val="3"/>
      <charset val="128"/>
    </font>
    <font>
      <sz val="6"/>
      <name val="ＭＳ Ｐゴシック"/>
      <family val="3"/>
      <charset val="128"/>
    </font>
    <font>
      <b/>
      <sz val="10"/>
      <name val="ＭＳ Ｐゴシック"/>
      <family val="3"/>
      <charset val="128"/>
    </font>
    <font>
      <b/>
      <sz val="11"/>
      <name val="ＭＳ Ｐゴシック"/>
      <family val="3"/>
      <charset val="128"/>
    </font>
    <font>
      <sz val="6"/>
      <name val="ＭＳ Ｐゴシック"/>
      <family val="3"/>
      <charset val="128"/>
    </font>
    <font>
      <sz val="14"/>
      <color indexed="8"/>
      <name val="HG丸ｺﾞｼｯｸM-PRO"/>
      <family val="3"/>
      <charset val="128"/>
    </font>
    <font>
      <b/>
      <sz val="14"/>
      <color indexed="10"/>
      <name val="HG丸ｺﾞｼｯｸM-PRO"/>
      <family val="3"/>
      <charset val="128"/>
    </font>
    <font>
      <b/>
      <i/>
      <sz val="14"/>
      <color indexed="8"/>
      <name val="HG丸ｺﾞｼｯｸM-PRO"/>
      <family val="3"/>
      <charset val="128"/>
    </font>
    <font>
      <b/>
      <sz val="11"/>
      <color theme="1"/>
      <name val="ＭＳ Ｐゴシック"/>
      <family val="3"/>
      <charset val="128"/>
      <scheme val="minor"/>
    </font>
    <font>
      <b/>
      <sz val="18"/>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b/>
      <i/>
      <sz val="14"/>
      <color theme="1"/>
      <name val="ＭＳ Ｐゴシック"/>
      <family val="3"/>
      <charset val="128"/>
      <scheme val="minor"/>
    </font>
    <font>
      <b/>
      <i/>
      <sz val="16"/>
      <color theme="1"/>
      <name val="ＭＳ Ｐゴシック"/>
      <family val="3"/>
      <charset val="128"/>
      <scheme val="minor"/>
    </font>
    <font>
      <i/>
      <sz val="11"/>
      <color theme="1"/>
      <name val="ＭＳ Ｐゴシック"/>
      <family val="3"/>
      <charset val="128"/>
      <scheme val="minor"/>
    </font>
    <font>
      <b/>
      <i/>
      <sz val="18"/>
      <color theme="1"/>
      <name val="ＭＳ Ｐゴシック"/>
      <family val="3"/>
      <charset val="128"/>
      <scheme val="minor"/>
    </font>
    <font>
      <sz val="16"/>
      <color theme="1"/>
      <name val="ＭＳ Ｐゴシック"/>
      <family val="3"/>
      <charset val="128"/>
      <scheme val="minor"/>
    </font>
    <font>
      <b/>
      <sz val="10"/>
      <color theme="1"/>
      <name val="ＭＳ Ｐゴシック"/>
      <family val="3"/>
      <charset val="128"/>
      <scheme val="minor"/>
    </font>
    <font>
      <b/>
      <sz val="8"/>
      <color theme="1"/>
      <name val="ＭＳ Ｐゴシック"/>
      <family val="3"/>
      <charset val="128"/>
      <scheme val="minor"/>
    </font>
    <font>
      <b/>
      <i/>
      <sz val="22"/>
      <color rgb="FFFF0000"/>
      <name val="ＭＳ Ｐゴシック"/>
      <family val="3"/>
      <charset val="128"/>
      <scheme val="minor"/>
    </font>
    <font>
      <b/>
      <i/>
      <sz val="22"/>
      <color rgb="FF0070C0"/>
      <name val="ＭＳ Ｐゴシック"/>
      <family val="3"/>
      <charset val="128"/>
      <scheme val="minor"/>
    </font>
    <font>
      <sz val="10"/>
      <color theme="1"/>
      <name val="ＭＳ Ｐゴシック"/>
      <family val="3"/>
      <charset val="128"/>
      <scheme val="minor"/>
    </font>
    <font>
      <b/>
      <sz val="9"/>
      <color theme="1"/>
      <name val="ＭＳ Ｐゴシック"/>
      <family val="3"/>
      <charset val="128"/>
      <scheme val="minor"/>
    </font>
    <font>
      <b/>
      <sz val="11"/>
      <color theme="1"/>
      <name val="ＭＳ Ｐゴシック"/>
      <family val="3"/>
      <charset val="128"/>
    </font>
    <font>
      <b/>
      <sz val="10"/>
      <color theme="1"/>
      <name val="ＭＳ Ｐゴシック"/>
      <family val="3"/>
      <charset val="128"/>
    </font>
    <font>
      <sz val="14"/>
      <color rgb="FF000000"/>
      <name val="HG丸ｺﾞｼｯｸM-PRO"/>
      <family val="3"/>
      <charset val="128"/>
    </font>
    <font>
      <sz val="14"/>
      <color theme="1"/>
      <name val="HG丸ｺﾞｼｯｸM-PRO"/>
      <family val="3"/>
      <charset val="128"/>
    </font>
    <font>
      <b/>
      <sz val="14"/>
      <color theme="1"/>
      <name val="HG丸ｺﾞｼｯｸM-PRO"/>
      <family val="3"/>
      <charset val="128"/>
    </font>
    <font>
      <b/>
      <i/>
      <u val="double"/>
      <sz val="20"/>
      <color rgb="FFFF0000"/>
      <name val="HG丸ｺﾞｼｯｸM-PRO"/>
      <family val="3"/>
      <charset val="128"/>
    </font>
    <font>
      <b/>
      <sz val="14"/>
      <color rgb="FFFF0000"/>
      <name val="HG丸ｺﾞｼｯｸM-PRO"/>
      <family val="3"/>
      <charset val="128"/>
    </font>
    <font>
      <sz val="10"/>
      <color theme="1"/>
      <name val="HG丸ｺﾞｼｯｸM-PRO"/>
      <family val="3"/>
      <charset val="128"/>
    </font>
    <font>
      <sz val="16"/>
      <name val="ＭＳ Ｐゴシック"/>
      <family val="3"/>
      <charset val="128"/>
      <scheme val="minor"/>
    </font>
    <font>
      <sz val="6"/>
      <name val="ＭＳ Ｐゴシック"/>
      <family val="3"/>
      <charset val="128"/>
      <scheme val="minor"/>
    </font>
    <font>
      <sz val="11"/>
      <color theme="1"/>
      <name val="ＭＳ Ｐゴシック"/>
      <family val="3"/>
      <charset val="128"/>
      <scheme val="minor"/>
    </font>
    <font>
      <b/>
      <i/>
      <sz val="20"/>
      <color rgb="FFFF0000"/>
      <name val="HG丸ｺﾞｼｯｸM-PRO"/>
      <family val="3"/>
      <charset val="128"/>
    </font>
    <font>
      <b/>
      <sz val="24"/>
      <color theme="4" tint="-0.249977111117893"/>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10"/>
      <color theme="1"/>
      <name val="ＭＳ Ｐゴシック"/>
      <family val="2"/>
      <charset val="128"/>
      <scheme val="minor"/>
    </font>
    <font>
      <b/>
      <sz val="24"/>
      <color rgb="FFFF0000"/>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rgb="FFFFCCFF"/>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rgb="FFFF0000"/>
      </left>
      <right/>
      <top style="medium">
        <color rgb="FFFF0000"/>
      </top>
      <bottom style="medium">
        <color rgb="FFFF0000"/>
      </bottom>
      <diagonal/>
    </border>
    <border>
      <left style="thin">
        <color theme="1"/>
      </left>
      <right/>
      <top/>
      <bottom/>
      <diagonal/>
    </border>
    <border>
      <left style="medium">
        <color rgb="FFFF0000"/>
      </left>
      <right style="thin">
        <color theme="1"/>
      </right>
      <top style="thin">
        <color theme="1"/>
      </top>
      <bottom style="thin">
        <color theme="1"/>
      </bottom>
      <diagonal/>
    </border>
    <border>
      <left style="medium">
        <color rgb="FFFF0000"/>
      </left>
      <right style="medium">
        <color rgb="FFFF0000"/>
      </right>
      <top style="medium">
        <color rgb="FFFF0000"/>
      </top>
      <bottom style="medium">
        <color rgb="FFFF0000"/>
      </bottom>
      <diagonal/>
    </border>
    <border>
      <left style="thin">
        <color theme="1"/>
      </left>
      <right style="thin">
        <color theme="1"/>
      </right>
      <top style="thin">
        <color theme="1"/>
      </top>
      <bottom style="thin">
        <color theme="1"/>
      </bottom>
      <diagonal/>
    </border>
    <border>
      <left/>
      <right style="medium">
        <color rgb="FFFF0000"/>
      </right>
      <top style="thin">
        <color theme="1"/>
      </top>
      <bottom/>
      <diagonal/>
    </border>
    <border>
      <left style="hair">
        <color theme="1"/>
      </left>
      <right style="thin">
        <color theme="1"/>
      </right>
      <top style="thin">
        <color theme="1"/>
      </top>
      <bottom style="thin">
        <color theme="1"/>
      </bottom>
      <diagonal/>
    </border>
    <border>
      <left style="thin">
        <color theme="1"/>
      </left>
      <right style="hair">
        <color theme="1"/>
      </right>
      <top style="thin">
        <color theme="1"/>
      </top>
      <bottom style="thin">
        <color theme="1"/>
      </bottom>
      <diagonal/>
    </border>
    <border>
      <left/>
      <right style="thin">
        <color theme="1"/>
      </right>
      <top/>
      <bottom style="thin">
        <color theme="1"/>
      </bottom>
      <diagonal/>
    </border>
    <border>
      <left style="thin">
        <color theme="1"/>
      </left>
      <right style="hair">
        <color theme="1"/>
      </right>
      <top/>
      <bottom style="thin">
        <color theme="1"/>
      </bottom>
      <diagonal/>
    </border>
    <border>
      <left/>
      <right/>
      <top style="thin">
        <color theme="1"/>
      </top>
      <bottom/>
      <diagonal/>
    </border>
    <border>
      <left/>
      <right/>
      <top style="thin">
        <color theme="1"/>
      </top>
      <bottom style="thin">
        <color theme="1"/>
      </bottom>
      <diagonal/>
    </border>
    <border>
      <left style="thin">
        <color indexed="64"/>
      </left>
      <right style="medium">
        <color rgb="FFFF0000"/>
      </right>
      <top style="thin">
        <color indexed="64"/>
      </top>
      <bottom style="thin">
        <color indexed="64"/>
      </bottom>
      <diagonal/>
    </border>
    <border>
      <left style="medium">
        <color rgb="FFFF0000"/>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bottom style="thin">
        <color theme="1"/>
      </bottom>
      <diagonal/>
    </border>
    <border>
      <left/>
      <right style="medium">
        <color rgb="FFFF0000"/>
      </right>
      <top style="medium">
        <color rgb="FFFF0000"/>
      </top>
      <bottom style="medium">
        <color rgb="FFFF0000"/>
      </bottom>
      <diagonal/>
    </border>
    <border>
      <left style="medium">
        <color indexed="64"/>
      </left>
      <right style="thin">
        <color theme="1"/>
      </right>
      <top style="medium">
        <color indexed="64"/>
      </top>
      <bottom style="thin">
        <color theme="1"/>
      </bottom>
      <diagonal/>
    </border>
    <border>
      <left style="thin">
        <color theme="1"/>
      </left>
      <right/>
      <top style="medium">
        <color indexed="64"/>
      </top>
      <bottom style="thin">
        <color theme="1"/>
      </bottom>
      <diagonal/>
    </border>
    <border>
      <left style="hair">
        <color theme="1"/>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right style="thin">
        <color theme="1"/>
      </right>
      <top style="medium">
        <color indexed="64"/>
      </top>
      <bottom style="thin">
        <color theme="1"/>
      </bottom>
      <diagonal/>
    </border>
    <border>
      <left style="double">
        <color theme="1"/>
      </left>
      <right style="thin">
        <color theme="1"/>
      </right>
      <top style="medium">
        <color indexed="64"/>
      </top>
      <bottom style="thin">
        <color theme="1"/>
      </bottom>
      <diagonal/>
    </border>
    <border>
      <left style="thin">
        <color theme="1"/>
      </left>
      <right style="hair">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medium">
        <color indexed="64"/>
      </left>
      <right style="thin">
        <color theme="1"/>
      </right>
      <top style="thin">
        <color theme="1"/>
      </top>
      <bottom style="thin">
        <color theme="1"/>
      </bottom>
      <diagonal/>
    </border>
    <border>
      <left style="thin">
        <color theme="1"/>
      </left>
      <right style="thin">
        <color theme="1"/>
      </right>
      <top style="thin">
        <color theme="1"/>
      </top>
      <bottom style="medium">
        <color indexed="64"/>
      </bottom>
      <diagonal/>
    </border>
    <border>
      <left style="thin">
        <color theme="1"/>
      </left>
      <right style="hair">
        <color theme="1"/>
      </right>
      <top style="thin">
        <color theme="1"/>
      </top>
      <bottom style="medium">
        <color indexed="64"/>
      </bottom>
      <diagonal/>
    </border>
    <border>
      <left/>
      <right style="thin">
        <color theme="1"/>
      </right>
      <top style="thin">
        <color theme="1"/>
      </top>
      <bottom style="medium">
        <color indexed="64"/>
      </bottom>
      <diagonal/>
    </border>
    <border>
      <left style="medium">
        <color indexed="64"/>
      </left>
      <right style="thin">
        <color theme="1"/>
      </right>
      <top style="thin">
        <color theme="1"/>
      </top>
      <bottom style="medium">
        <color indexed="64"/>
      </bottom>
      <diagonal/>
    </border>
    <border>
      <left style="thin">
        <color indexed="64"/>
      </left>
      <right style="thin">
        <color indexed="64"/>
      </right>
      <top style="medium">
        <color rgb="FFFF0000"/>
      </top>
      <bottom style="thin">
        <color indexed="64"/>
      </bottom>
      <diagonal/>
    </border>
    <border>
      <left style="double">
        <color indexed="64"/>
      </left>
      <right style="thin">
        <color theme="1"/>
      </right>
      <top style="medium">
        <color indexed="64"/>
      </top>
      <bottom style="thin">
        <color theme="1"/>
      </bottom>
      <diagonal/>
    </border>
    <border>
      <left style="double">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thin">
        <color theme="1"/>
      </left>
      <right/>
      <top style="thin">
        <color theme="1"/>
      </top>
      <bottom style="medium">
        <color indexed="64"/>
      </bottom>
      <diagonal/>
    </border>
    <border>
      <left style="hair">
        <color theme="1"/>
      </left>
      <right style="thin">
        <color theme="1"/>
      </right>
      <top style="thin">
        <color theme="1"/>
      </top>
      <bottom style="medium">
        <color indexed="64"/>
      </bottom>
      <diagonal/>
    </border>
    <border>
      <left style="double">
        <color indexed="64"/>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medium">
        <color indexed="64"/>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thin">
        <color theme="1"/>
      </left>
      <right/>
      <top style="thin">
        <color theme="1"/>
      </top>
      <bottom style="thin">
        <color indexed="64"/>
      </bottom>
      <diagonal/>
    </border>
    <border>
      <left style="hair">
        <color theme="1"/>
      </left>
      <right style="thin">
        <color theme="1"/>
      </right>
      <top style="thin">
        <color theme="1"/>
      </top>
      <bottom style="thin">
        <color indexed="64"/>
      </bottom>
      <diagonal/>
    </border>
    <border>
      <left/>
      <right style="thin">
        <color theme="1"/>
      </right>
      <top style="thin">
        <color theme="1"/>
      </top>
      <bottom style="thin">
        <color indexed="64"/>
      </bottom>
      <diagonal/>
    </border>
    <border>
      <left style="double">
        <color indexed="64"/>
      </left>
      <right style="thin">
        <color theme="1"/>
      </right>
      <top style="thin">
        <color theme="1"/>
      </top>
      <bottom style="thin">
        <color indexed="64"/>
      </bottom>
      <diagonal/>
    </border>
    <border>
      <left style="thin">
        <color theme="1"/>
      </left>
      <right style="hair">
        <color theme="1"/>
      </right>
      <top style="thin">
        <color theme="1"/>
      </top>
      <bottom style="thin">
        <color indexed="64"/>
      </bottom>
      <diagonal/>
    </border>
    <border>
      <left style="medium">
        <color indexed="64"/>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hair">
        <color theme="1"/>
      </left>
      <right style="thin">
        <color theme="1"/>
      </right>
      <top style="thin">
        <color indexed="64"/>
      </top>
      <bottom style="thin">
        <color indexed="64"/>
      </bottom>
      <diagonal/>
    </border>
    <border>
      <left/>
      <right style="thin">
        <color theme="1"/>
      </right>
      <top style="thin">
        <color indexed="64"/>
      </top>
      <bottom style="thin">
        <color indexed="64"/>
      </bottom>
      <diagonal/>
    </border>
    <border>
      <left style="double">
        <color indexed="64"/>
      </left>
      <right style="thin">
        <color theme="1"/>
      </right>
      <top style="thin">
        <color indexed="64"/>
      </top>
      <bottom style="thin">
        <color indexed="64"/>
      </bottom>
      <diagonal/>
    </border>
    <border>
      <left style="thin">
        <color theme="1"/>
      </left>
      <right style="hair">
        <color theme="1"/>
      </right>
      <top style="thin">
        <color indexed="64"/>
      </top>
      <bottom style="thin">
        <color indexed="64"/>
      </bottom>
      <diagonal/>
    </border>
    <border>
      <left style="medium">
        <color indexed="64"/>
      </left>
      <right style="thin">
        <color theme="1"/>
      </right>
      <top/>
      <bottom style="thin">
        <color theme="1"/>
      </bottom>
      <diagonal/>
    </border>
    <border>
      <left style="thin">
        <color theme="1"/>
      </left>
      <right style="thin">
        <color theme="1"/>
      </right>
      <top/>
      <bottom style="thin">
        <color theme="1"/>
      </bottom>
      <diagonal/>
    </border>
    <border>
      <left style="thin">
        <color theme="1"/>
      </left>
      <right/>
      <top/>
      <bottom style="thin">
        <color theme="1"/>
      </bottom>
      <diagonal/>
    </border>
    <border>
      <left style="hair">
        <color theme="1"/>
      </left>
      <right style="thin">
        <color theme="1"/>
      </right>
      <top/>
      <bottom style="thin">
        <color theme="1"/>
      </bottom>
      <diagonal/>
    </border>
    <border>
      <left style="double">
        <color indexed="64"/>
      </left>
      <right style="thin">
        <color theme="1"/>
      </right>
      <top/>
      <bottom style="thin">
        <color theme="1"/>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theme="1"/>
      </right>
      <top style="medium">
        <color indexed="64"/>
      </top>
      <bottom style="double">
        <color indexed="64"/>
      </bottom>
      <diagonal/>
    </border>
    <border>
      <left style="thin">
        <color theme="1"/>
      </left>
      <right/>
      <top style="medium">
        <color indexed="64"/>
      </top>
      <bottom style="double">
        <color indexed="64"/>
      </bottom>
      <diagonal/>
    </border>
    <border>
      <left style="hair">
        <color theme="1"/>
      </left>
      <right style="thin">
        <color theme="1"/>
      </right>
      <top style="medium">
        <color indexed="64"/>
      </top>
      <bottom style="double">
        <color indexed="64"/>
      </bottom>
      <diagonal/>
    </border>
    <border>
      <left style="thin">
        <color theme="1"/>
      </left>
      <right style="thin">
        <color theme="1"/>
      </right>
      <top style="medium">
        <color indexed="64"/>
      </top>
      <bottom style="double">
        <color indexed="64"/>
      </bottom>
      <diagonal/>
    </border>
    <border>
      <left/>
      <right style="dotted">
        <color theme="1"/>
      </right>
      <top style="medium">
        <color indexed="64"/>
      </top>
      <bottom style="double">
        <color indexed="64"/>
      </bottom>
      <diagonal/>
    </border>
    <border>
      <left/>
      <right/>
      <top style="medium">
        <color indexed="64"/>
      </top>
      <bottom style="double">
        <color indexed="64"/>
      </bottom>
      <diagonal/>
    </border>
    <border>
      <left style="dotted">
        <color indexed="64"/>
      </left>
      <right style="thin">
        <color theme="1"/>
      </right>
      <top style="medium">
        <color indexed="64"/>
      </top>
      <bottom style="double">
        <color indexed="64"/>
      </bottom>
      <diagonal/>
    </border>
    <border>
      <left style="thin">
        <color theme="1"/>
      </left>
      <right style="double">
        <color indexed="64"/>
      </right>
      <top style="medium">
        <color indexed="64"/>
      </top>
      <bottom style="double">
        <color indexed="64"/>
      </bottom>
      <diagonal/>
    </border>
    <border>
      <left/>
      <right style="thin">
        <color theme="1"/>
      </right>
      <top style="medium">
        <color indexed="64"/>
      </top>
      <bottom style="double">
        <color indexed="64"/>
      </bottom>
      <diagonal/>
    </border>
    <border>
      <left style="thin">
        <color theme="1"/>
      </left>
      <right style="hair">
        <color theme="1"/>
      </right>
      <top style="medium">
        <color indexed="64"/>
      </top>
      <bottom style="double">
        <color indexed="64"/>
      </bottom>
      <diagonal/>
    </border>
    <border>
      <left style="dotted">
        <color indexed="64"/>
      </left>
      <right style="dotted">
        <color indexed="64"/>
      </right>
      <top style="medium">
        <color indexed="64"/>
      </top>
      <bottom style="double">
        <color indexed="64"/>
      </bottom>
      <diagonal/>
    </border>
    <border>
      <left style="dotted">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theme="1"/>
      </left>
      <right style="hair">
        <color indexed="64"/>
      </right>
      <top/>
      <bottom style="thin">
        <color theme="1"/>
      </bottom>
      <diagonal/>
    </border>
    <border>
      <left/>
      <right style="dotted">
        <color theme="1"/>
      </right>
      <top/>
      <bottom style="thin">
        <color theme="1"/>
      </bottom>
      <diagonal/>
    </border>
    <border>
      <left style="dotted">
        <color indexed="64"/>
      </left>
      <right style="thin">
        <color theme="1"/>
      </right>
      <top/>
      <bottom style="thin">
        <color theme="1"/>
      </bottom>
      <diagonal/>
    </border>
    <border>
      <left/>
      <right style="double">
        <color indexed="64"/>
      </right>
      <top style="thin">
        <color theme="1"/>
      </top>
      <bottom style="thin">
        <color theme="1"/>
      </bottom>
      <diagonal/>
    </border>
    <border>
      <left/>
      <right style="double">
        <color indexed="64"/>
      </right>
      <top style="thin">
        <color theme="1"/>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theme="1"/>
      </top>
      <bottom style="thin">
        <color theme="1"/>
      </bottom>
      <diagonal/>
    </border>
    <border>
      <left style="thin">
        <color theme="1"/>
      </left>
      <right style="double">
        <color indexed="64"/>
      </right>
      <top/>
      <bottom style="thin">
        <color theme="1"/>
      </bottom>
      <diagonal/>
    </border>
    <border>
      <left style="thin">
        <color theme="1"/>
      </left>
      <right style="double">
        <color indexed="64"/>
      </right>
      <top style="double">
        <color indexed="64"/>
      </top>
      <bottom style="thin">
        <color indexed="64"/>
      </bottom>
      <diagonal/>
    </border>
    <border>
      <left style="thin">
        <color theme="1"/>
      </left>
      <right style="double">
        <color indexed="64"/>
      </right>
      <top/>
      <bottom style="thin">
        <color indexed="64"/>
      </bottom>
      <diagonal/>
    </border>
    <border>
      <left style="thin">
        <color theme="1"/>
      </left>
      <right style="double">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358">
    <xf numFmtId="0" fontId="0" fillId="0" borderId="0" xfId="0">
      <alignment vertical="center"/>
    </xf>
    <xf numFmtId="0" fontId="0" fillId="0" borderId="0" xfId="0" applyAlignment="1">
      <alignment horizontal="center" vertical="center"/>
    </xf>
    <xf numFmtId="0" fontId="0" fillId="0" borderId="0" xfId="0" applyAlignment="1">
      <alignment horizontal="centerContinuous" vertical="center"/>
    </xf>
    <xf numFmtId="0" fontId="0" fillId="0" borderId="0" xfId="0" applyFill="1" applyBorder="1" applyAlignment="1">
      <alignment horizontal="center" vertical="center"/>
    </xf>
    <xf numFmtId="0" fontId="13" fillId="0" borderId="0" xfId="0" applyFont="1" applyBorder="1" applyAlignment="1">
      <alignment horizontal="centerContinuous" vertical="center"/>
    </xf>
    <xf numFmtId="0" fontId="0" fillId="0" borderId="0" xfId="0" applyBorder="1" applyAlignment="1">
      <alignment horizontal="centerContinuous" vertical="center"/>
    </xf>
    <xf numFmtId="0" fontId="14" fillId="0" borderId="0" xfId="0" applyFont="1">
      <alignment vertical="center"/>
    </xf>
    <xf numFmtId="0" fontId="0" fillId="0" borderId="0" xfId="0" applyBorder="1">
      <alignment vertical="center"/>
    </xf>
    <xf numFmtId="0" fontId="0" fillId="0" borderId="0" xfId="0" applyFill="1" applyBorder="1" applyAlignment="1">
      <alignment horizontal="center" vertical="center" wrapText="1"/>
    </xf>
    <xf numFmtId="0" fontId="0" fillId="0" borderId="0" xfId="0" applyFill="1" applyBorder="1" applyAlignment="1">
      <alignment horizontal="centerContinuous" vertical="center" wrapText="1"/>
    </xf>
    <xf numFmtId="0" fontId="0" fillId="0" borderId="0" xfId="0" applyFill="1" applyBorder="1" applyAlignment="1">
      <alignment vertical="center" wrapText="1"/>
    </xf>
    <xf numFmtId="0" fontId="15" fillId="0" borderId="0" xfId="0" applyFont="1" applyBorder="1" applyAlignment="1">
      <alignment horizontal="center" vertical="center"/>
    </xf>
    <xf numFmtId="0" fontId="16" fillId="0" borderId="0" xfId="0" applyFont="1" applyBorder="1" applyAlignment="1">
      <alignment vertical="center"/>
    </xf>
    <xf numFmtId="179" fontId="0" fillId="0" borderId="1" xfId="0" applyNumberFormat="1" applyBorder="1" applyAlignment="1">
      <alignment horizontal="center" vertical="center"/>
    </xf>
    <xf numFmtId="179" fontId="0" fillId="0" borderId="2" xfId="0" applyNumberFormat="1" applyBorder="1" applyAlignment="1">
      <alignment horizontal="center" vertical="center"/>
    </xf>
    <xf numFmtId="0" fontId="17" fillId="0" borderId="0" xfId="0" applyFont="1" applyAlignment="1">
      <alignment horizontal="centerContinuous" vertical="center"/>
    </xf>
    <xf numFmtId="0" fontId="14" fillId="0" borderId="0" xfId="0" applyFont="1" applyAlignment="1">
      <alignment horizontal="center" vertical="center"/>
    </xf>
    <xf numFmtId="180" fontId="16" fillId="0" borderId="3" xfId="0" applyNumberFormat="1" applyFont="1" applyBorder="1" applyAlignment="1">
      <alignment vertical="center"/>
    </xf>
    <xf numFmtId="0" fontId="0" fillId="0" borderId="4" xfId="0" applyBorder="1" applyAlignment="1">
      <alignment vertical="center"/>
    </xf>
    <xf numFmtId="0" fontId="0" fillId="0" borderId="5" xfId="0" applyBorder="1">
      <alignment vertical="center"/>
    </xf>
    <xf numFmtId="0" fontId="0" fillId="0" borderId="6" xfId="0" applyBorder="1" applyAlignment="1">
      <alignment vertical="center"/>
    </xf>
    <xf numFmtId="180" fontId="16" fillId="0" borderId="0" xfId="0" applyNumberFormat="1" applyFont="1" applyBorder="1" applyAlignment="1">
      <alignment vertical="center"/>
    </xf>
    <xf numFmtId="0" fontId="14" fillId="0" borderId="3" xfId="0" applyFont="1" applyBorder="1">
      <alignment vertical="center"/>
    </xf>
    <xf numFmtId="0" fontId="13" fillId="0" borderId="0" xfId="0" applyFont="1" applyBorder="1" applyAlignment="1">
      <alignment vertical="center"/>
    </xf>
    <xf numFmtId="0" fontId="0" fillId="0" borderId="17" xfId="0" applyFont="1" applyBorder="1" applyAlignment="1">
      <alignment horizontal="center" vertical="center"/>
    </xf>
    <xf numFmtId="177" fontId="0" fillId="0" borderId="18" xfId="0" applyNumberFormat="1" applyFont="1" applyBorder="1" applyAlignment="1">
      <alignment horizontal="center" vertical="center"/>
    </xf>
    <xf numFmtId="0" fontId="15" fillId="0" borderId="19" xfId="0" applyFont="1" applyBorder="1" applyAlignment="1">
      <alignment horizontal="center" vertical="center"/>
    </xf>
    <xf numFmtId="0" fontId="0" fillId="0" borderId="20" xfId="0" applyBorder="1" applyAlignment="1">
      <alignment horizontal="center" vertical="center"/>
    </xf>
    <xf numFmtId="0" fontId="15" fillId="0" borderId="21" xfId="0" applyFont="1" applyBorder="1" applyAlignment="1">
      <alignment horizontal="center" vertical="center"/>
    </xf>
    <xf numFmtId="0" fontId="22" fillId="0" borderId="0" xfId="0" applyFont="1" applyAlignment="1">
      <alignment horizontal="centerContinuous" vertical="center"/>
    </xf>
    <xf numFmtId="0" fontId="23" fillId="0" borderId="0" xfId="0" applyFont="1" applyAlignment="1">
      <alignment horizontal="centerContinuous" vertical="center"/>
    </xf>
    <xf numFmtId="0" fontId="16" fillId="0" borderId="0" xfId="0" applyFont="1" applyAlignment="1">
      <alignment horizontal="center" vertical="center"/>
    </xf>
    <xf numFmtId="0" fontId="19" fillId="0" borderId="0" xfId="0" applyFont="1" applyAlignment="1">
      <alignment horizontal="left" vertical="center"/>
    </xf>
    <xf numFmtId="0" fontId="19" fillId="0" borderId="0" xfId="0" applyFont="1">
      <alignment vertical="center"/>
    </xf>
    <xf numFmtId="0" fontId="14" fillId="0" borderId="0" xfId="0" applyFont="1" applyFill="1" applyBorder="1" applyAlignment="1">
      <alignment horizontal="center" vertical="center"/>
    </xf>
    <xf numFmtId="0" fontId="19" fillId="0" borderId="0" xfId="0" applyFont="1" applyAlignment="1">
      <alignment horizontal="centerContinuous" vertical="center"/>
    </xf>
    <xf numFmtId="0" fontId="19" fillId="0" borderId="0" xfId="0" applyFont="1" applyAlignment="1">
      <alignment horizontal="right" vertical="center"/>
    </xf>
    <xf numFmtId="0" fontId="16" fillId="0" borderId="22" xfId="0" applyFont="1" applyBorder="1" applyAlignment="1">
      <alignment horizontal="center" vertical="center"/>
    </xf>
    <xf numFmtId="0" fontId="18" fillId="0" borderId="0" xfId="0" applyFont="1" applyBorder="1" applyAlignment="1">
      <alignment horizontal="center" vertical="center"/>
    </xf>
    <xf numFmtId="0" fontId="0" fillId="0" borderId="0" xfId="0" applyFont="1" applyAlignment="1">
      <alignment horizontal="center" vertical="center"/>
    </xf>
    <xf numFmtId="0" fontId="13" fillId="0" borderId="0" xfId="0" applyFont="1">
      <alignment vertical="center"/>
    </xf>
    <xf numFmtId="0" fontId="0" fillId="0" borderId="23" xfId="0" applyFont="1" applyBorder="1" applyAlignment="1">
      <alignment horizontal="center" vertical="center"/>
    </xf>
    <xf numFmtId="0" fontId="0" fillId="0" borderId="23" xfId="0" applyBorder="1" applyAlignment="1">
      <alignment horizontal="center" vertical="center"/>
    </xf>
    <xf numFmtId="0" fontId="24" fillId="0" borderId="7" xfId="0" applyFont="1" applyBorder="1" applyAlignment="1">
      <alignment horizontal="centerContinuous" vertical="center"/>
    </xf>
    <xf numFmtId="0" fontId="24" fillId="0" borderId="8" xfId="0" applyFont="1" applyBorder="1" applyAlignment="1">
      <alignment horizontal="centerContinuous" vertical="center"/>
    </xf>
    <xf numFmtId="0" fontId="24" fillId="0" borderId="9" xfId="0" applyFont="1" applyBorder="1" applyAlignment="1">
      <alignment horizontal="centerContinuous" vertical="center"/>
    </xf>
    <xf numFmtId="0" fontId="24" fillId="0" borderId="10" xfId="0" applyFont="1" applyBorder="1" applyAlignment="1">
      <alignment horizontal="centerContinuous" vertical="center"/>
    </xf>
    <xf numFmtId="0" fontId="24" fillId="0" borderId="24" xfId="0" applyFont="1" applyBorder="1" applyAlignment="1">
      <alignment horizontal="centerContinuous" vertical="center"/>
    </xf>
    <xf numFmtId="0" fontId="24" fillId="0" borderId="29" xfId="0" applyFont="1" applyBorder="1" applyAlignment="1">
      <alignment horizontal="centerContinuous" vertical="center"/>
    </xf>
    <xf numFmtId="0" fontId="24" fillId="0" borderId="30" xfId="0" applyFont="1" applyBorder="1" applyAlignment="1">
      <alignment horizontal="centerContinuous" vertical="center"/>
    </xf>
    <xf numFmtId="0" fontId="15" fillId="0" borderId="11" xfId="0" applyFont="1" applyBorder="1" applyAlignment="1">
      <alignment horizontal="center" vertical="center"/>
    </xf>
    <xf numFmtId="0" fontId="15" fillId="0" borderId="31" xfId="0" applyFont="1" applyBorder="1" applyAlignment="1">
      <alignment horizontal="center" vertical="center"/>
    </xf>
    <xf numFmtId="0" fontId="15" fillId="0" borderId="22" xfId="0" applyFont="1" applyBorder="1" applyAlignment="1">
      <alignment horizontal="center" vertical="center"/>
    </xf>
    <xf numFmtId="0" fontId="0" fillId="0" borderId="32" xfId="0" applyBorder="1" applyAlignment="1">
      <alignment horizontal="center" vertical="center"/>
    </xf>
    <xf numFmtId="178" fontId="6" fillId="0" borderId="4" xfId="0" applyNumberFormat="1" applyFont="1" applyFill="1" applyBorder="1" applyAlignment="1">
      <alignment horizontal="center"/>
    </xf>
    <xf numFmtId="49" fontId="5" fillId="0" borderId="12" xfId="0" applyNumberFormat="1" applyFont="1" applyFill="1" applyBorder="1" applyAlignment="1">
      <alignment horizontal="center"/>
    </xf>
    <xf numFmtId="49" fontId="5" fillId="0" borderId="4" xfId="0" applyNumberFormat="1" applyFont="1" applyFill="1" applyBorder="1" applyAlignment="1">
      <alignment horizontal="center"/>
    </xf>
    <xf numFmtId="0" fontId="5" fillId="0" borderId="12" xfId="0" applyNumberFormat="1" applyFont="1" applyFill="1" applyBorder="1" applyAlignment="1">
      <alignment horizontal="center"/>
    </xf>
    <xf numFmtId="178" fontId="26" fillId="0" borderId="23" xfId="0" applyNumberFormat="1" applyFont="1" applyFill="1" applyBorder="1" applyAlignment="1">
      <alignment horizontal="center"/>
    </xf>
    <xf numFmtId="49" fontId="27" fillId="0" borderId="23" xfId="0" applyNumberFormat="1" applyFont="1" applyFill="1" applyBorder="1" applyAlignment="1">
      <alignment horizontal="center"/>
    </xf>
    <xf numFmtId="0" fontId="27" fillId="0" borderId="23" xfId="0" applyNumberFormat="1" applyFont="1" applyFill="1" applyBorder="1" applyAlignment="1">
      <alignment horizontal="center"/>
    </xf>
    <xf numFmtId="0" fontId="0" fillId="0" borderId="23" xfId="0" applyFont="1" applyFill="1" applyBorder="1" applyAlignment="1">
      <alignment horizontal="center" vertical="center"/>
    </xf>
    <xf numFmtId="0" fontId="0" fillId="0" borderId="1" xfId="0" applyBorder="1" applyAlignment="1">
      <alignment horizontal="center"/>
    </xf>
    <xf numFmtId="0" fontId="28" fillId="0" borderId="0" xfId="0" applyFont="1" applyAlignment="1">
      <alignment vertical="center"/>
    </xf>
    <xf numFmtId="0" fontId="29" fillId="0" borderId="0" xfId="0" applyFont="1" applyAlignment="1">
      <alignment vertical="center"/>
    </xf>
    <xf numFmtId="0" fontId="29" fillId="0" borderId="0" xfId="0" applyFont="1" applyAlignment="1">
      <alignment horizontal="center" vertical="center"/>
    </xf>
    <xf numFmtId="0" fontId="28" fillId="0" borderId="0" xfId="0" applyFont="1" applyBorder="1" applyAlignment="1">
      <alignment horizontal="left" vertical="center"/>
    </xf>
    <xf numFmtId="0" fontId="29" fillId="0" borderId="0" xfId="0" applyFont="1" applyBorder="1" applyAlignment="1">
      <alignment vertical="center"/>
    </xf>
    <xf numFmtId="0" fontId="28" fillId="0" borderId="0" xfId="0" applyFont="1" applyBorder="1" applyAlignment="1">
      <alignment vertical="center"/>
    </xf>
    <xf numFmtId="0" fontId="29" fillId="0" borderId="0" xfId="0" applyFont="1" applyBorder="1" applyAlignment="1">
      <alignment vertical="top" wrapText="1"/>
    </xf>
    <xf numFmtId="0" fontId="28" fillId="0" borderId="33" xfId="0" applyFont="1" applyBorder="1" applyAlignment="1">
      <alignment vertical="center"/>
    </xf>
    <xf numFmtId="0" fontId="29" fillId="0" borderId="34" xfId="0" applyFont="1" applyBorder="1" applyAlignment="1">
      <alignment vertical="center"/>
    </xf>
    <xf numFmtId="0" fontId="29" fillId="0" borderId="35" xfId="0" applyFont="1" applyBorder="1" applyAlignment="1">
      <alignment vertical="center"/>
    </xf>
    <xf numFmtId="0" fontId="28" fillId="0" borderId="32" xfId="0" applyFont="1" applyBorder="1" applyAlignment="1">
      <alignment horizontal="left" vertical="center"/>
    </xf>
    <xf numFmtId="0" fontId="28" fillId="0" borderId="36" xfId="0" applyFont="1" applyBorder="1" applyAlignment="1">
      <alignment horizontal="left" vertical="center"/>
    </xf>
    <xf numFmtId="0" fontId="29" fillId="0" borderId="36" xfId="0" applyFont="1" applyBorder="1" applyAlignment="1">
      <alignment vertical="center"/>
    </xf>
    <xf numFmtId="0" fontId="28" fillId="0" borderId="32" xfId="0" applyFont="1" applyBorder="1" applyAlignment="1">
      <alignment vertical="center"/>
    </xf>
    <xf numFmtId="0" fontId="28" fillId="0" borderId="36" xfId="0" applyFont="1" applyBorder="1" applyAlignment="1">
      <alignment vertical="center"/>
    </xf>
    <xf numFmtId="0" fontId="29" fillId="0" borderId="32" xfId="0" applyFont="1" applyBorder="1" applyAlignment="1">
      <alignment vertical="top" wrapText="1"/>
    </xf>
    <xf numFmtId="0" fontId="29" fillId="0" borderId="36" xfId="0" applyFont="1" applyBorder="1" applyAlignment="1">
      <alignment vertical="top" wrapText="1"/>
    </xf>
    <xf numFmtId="0" fontId="29" fillId="0" borderId="32" xfId="0" applyFont="1" applyBorder="1" applyAlignment="1">
      <alignment vertical="center"/>
    </xf>
    <xf numFmtId="0" fontId="29" fillId="0" borderId="32" xfId="0" applyFont="1" applyBorder="1" applyAlignment="1">
      <alignment vertical="center"/>
    </xf>
    <xf numFmtId="0" fontId="29" fillId="0" borderId="0" xfId="0" applyFont="1" applyBorder="1" applyAlignment="1">
      <alignment vertical="center"/>
    </xf>
    <xf numFmtId="0" fontId="29" fillId="0" borderId="36" xfId="0" applyFont="1" applyBorder="1" applyAlignment="1">
      <alignment vertical="center"/>
    </xf>
    <xf numFmtId="0" fontId="30" fillId="0" borderId="32" xfId="0" applyFont="1" applyBorder="1" applyAlignment="1">
      <alignment vertical="center"/>
    </xf>
    <xf numFmtId="0" fontId="29" fillId="0" borderId="37" xfId="0" applyFont="1" applyBorder="1" applyAlignment="1">
      <alignment vertical="center"/>
    </xf>
    <xf numFmtId="0" fontId="29" fillId="0" borderId="38" xfId="0" applyFont="1" applyBorder="1" applyAlignment="1">
      <alignment vertical="center"/>
    </xf>
    <xf numFmtId="0" fontId="29" fillId="0" borderId="39" xfId="0" applyFont="1" applyBorder="1" applyAlignment="1">
      <alignment vertical="center"/>
    </xf>
    <xf numFmtId="0" fontId="33" fillId="0" borderId="0" xfId="0" applyFont="1" applyAlignment="1">
      <alignment vertical="center"/>
    </xf>
    <xf numFmtId="0" fontId="0" fillId="0" borderId="0" xfId="0" applyAlignment="1">
      <alignment horizontal="center" vertical="center" shrinkToFit="1"/>
    </xf>
    <xf numFmtId="0" fontId="11" fillId="0" borderId="42" xfId="0" applyFont="1" applyBorder="1" applyAlignment="1">
      <alignment horizontal="center" vertical="center"/>
    </xf>
    <xf numFmtId="0" fontId="25" fillId="0" borderId="43" xfId="0" applyFont="1" applyBorder="1" applyAlignment="1">
      <alignment horizontal="center"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25" fillId="0" borderId="46" xfId="0" applyFont="1" applyBorder="1" applyAlignment="1">
      <alignment horizontal="center" vertical="center"/>
    </xf>
    <xf numFmtId="0" fontId="21" fillId="0" borderId="43" xfId="0" applyFont="1" applyBorder="1" applyAlignment="1">
      <alignment horizontal="center" vertical="center" wrapText="1"/>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11" fillId="0" borderId="46" xfId="0" applyFont="1" applyBorder="1" applyAlignment="1">
      <alignment horizontal="center" vertical="center"/>
    </xf>
    <xf numFmtId="0" fontId="21" fillId="0" borderId="49" xfId="0" applyFont="1" applyBorder="1" applyAlignment="1">
      <alignment horizontal="center" vertical="center" wrapText="1"/>
    </xf>
    <xf numFmtId="0" fontId="20" fillId="0" borderId="50" xfId="0" applyFont="1" applyBorder="1" applyAlignment="1">
      <alignment horizontal="center" vertical="center"/>
    </xf>
    <xf numFmtId="0" fontId="0" fillId="0" borderId="51" xfId="0" applyFont="1" applyBorder="1" applyAlignment="1">
      <alignment horizontal="center" vertical="center"/>
    </xf>
    <xf numFmtId="177" fontId="0" fillId="0" borderId="53" xfId="0" applyNumberFormat="1" applyFont="1" applyBorder="1" applyAlignment="1">
      <alignment horizontal="center" vertical="center"/>
    </xf>
    <xf numFmtId="179" fontId="24" fillId="0" borderId="2" xfId="0" applyNumberFormat="1" applyFont="1" applyBorder="1" applyAlignment="1">
      <alignment horizontal="center" vertical="center" shrinkToFit="1"/>
    </xf>
    <xf numFmtId="0" fontId="34" fillId="0" borderId="0" xfId="0" applyFont="1" applyAlignment="1">
      <alignment horizontal="left" vertical="center"/>
    </xf>
    <xf numFmtId="0" fontId="0" fillId="0" borderId="34" xfId="0" applyBorder="1" applyAlignment="1">
      <alignment horizontal="center" vertical="center"/>
    </xf>
    <xf numFmtId="0" fontId="15" fillId="0" borderId="18" xfId="0" applyFont="1" applyBorder="1" applyAlignment="1">
      <alignment horizontal="center" vertical="center"/>
    </xf>
    <xf numFmtId="0" fontId="20" fillId="0" borderId="54" xfId="0" applyFont="1" applyBorder="1" applyAlignment="1">
      <alignment horizontal="center" vertical="center"/>
    </xf>
    <xf numFmtId="0" fontId="0" fillId="0" borderId="6" xfId="0" applyBorder="1" applyAlignment="1">
      <alignment horizontal="center" vertical="center"/>
    </xf>
    <xf numFmtId="0" fontId="15" fillId="0" borderId="55" xfId="0" applyFont="1" applyBorder="1" applyAlignment="1">
      <alignment horizontal="center" vertical="center"/>
    </xf>
    <xf numFmtId="0" fontId="0" fillId="0" borderId="0" xfId="0" applyAlignment="1">
      <alignment horizontal="center" vertical="center"/>
    </xf>
    <xf numFmtId="0" fontId="19" fillId="0" borderId="0" xfId="0" applyFont="1" applyAlignment="1">
      <alignment horizontal="center" vertical="center"/>
    </xf>
    <xf numFmtId="0" fontId="0" fillId="0" borderId="0" xfId="0" applyAlignment="1">
      <alignment horizontal="right" vertical="center"/>
    </xf>
    <xf numFmtId="0" fontId="0" fillId="0" borderId="0" xfId="0" applyAlignment="1">
      <alignment vertical="center"/>
    </xf>
    <xf numFmtId="0" fontId="0" fillId="0" borderId="0" xfId="0" applyBorder="1" applyAlignment="1">
      <alignment horizontal="left" vertical="center"/>
    </xf>
    <xf numFmtId="0" fontId="11" fillId="0" borderId="0" xfId="0" applyFont="1" applyAlignment="1">
      <alignment horizontal="left" vertical="center"/>
    </xf>
    <xf numFmtId="0" fontId="11" fillId="0" borderId="0" xfId="0" applyFont="1">
      <alignment vertical="center"/>
    </xf>
    <xf numFmtId="178" fontId="0" fillId="0" borderId="0" xfId="0" applyNumberForma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32" xfId="0" applyFill="1"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177" fontId="0" fillId="2" borderId="0" xfId="0" applyNumberFormat="1" applyFill="1" applyBorder="1" applyAlignment="1">
      <alignment horizontal="center" vertical="center"/>
    </xf>
    <xf numFmtId="176" fontId="0" fillId="0" borderId="0" xfId="0" applyNumberFormat="1" applyFill="1" applyBorder="1" applyAlignment="1">
      <alignment horizontal="center" vertical="center"/>
    </xf>
    <xf numFmtId="176" fontId="0" fillId="0" borderId="0" xfId="0" applyNumberFormat="1" applyFill="1" applyBorder="1" applyAlignment="1" applyProtection="1">
      <alignment horizontal="center" vertical="center" shrinkToFit="1"/>
    </xf>
    <xf numFmtId="176" fontId="0" fillId="0" borderId="0" xfId="0" applyNumberFormat="1" applyFill="1" applyBorder="1" applyAlignment="1" applyProtection="1">
      <alignment horizontal="center" vertical="center" shrinkToFit="1"/>
      <protection locked="0"/>
    </xf>
    <xf numFmtId="0" fontId="0" fillId="0" borderId="0" xfId="0" applyBorder="1" applyAlignment="1">
      <alignment horizontal="center" vertical="center" shrinkToFit="1"/>
    </xf>
    <xf numFmtId="0" fontId="0" fillId="0" borderId="0" xfId="0" applyFill="1" applyBorder="1" applyAlignment="1" applyProtection="1">
      <alignment horizontal="center" vertical="center"/>
    </xf>
    <xf numFmtId="0" fontId="0" fillId="0" borderId="33" xfId="0" applyFill="1" applyBorder="1" applyAlignment="1">
      <alignment horizontal="center" vertical="center"/>
    </xf>
    <xf numFmtId="176" fontId="0" fillId="0" borderId="34" xfId="0" applyNumberFormat="1" applyFill="1" applyBorder="1" applyAlignment="1">
      <alignment horizontal="center" vertical="center"/>
    </xf>
    <xf numFmtId="0" fontId="0" fillId="0" borderId="32" xfId="0" applyFill="1" applyBorder="1" applyAlignment="1">
      <alignment horizontal="center" vertical="center" shrinkToFit="1"/>
    </xf>
    <xf numFmtId="0" fontId="0" fillId="0" borderId="37" xfId="0" applyFill="1" applyBorder="1" applyAlignment="1">
      <alignment horizontal="center" vertical="center"/>
    </xf>
    <xf numFmtId="176" fontId="0" fillId="0" borderId="38" xfId="0" applyNumberFormat="1" applyFill="1" applyBorder="1" applyAlignment="1" applyProtection="1">
      <alignment horizontal="center" vertical="center" shrinkToFit="1"/>
      <protection locked="0"/>
    </xf>
    <xf numFmtId="0" fontId="0" fillId="0" borderId="33" xfId="0" applyFill="1" applyBorder="1" applyAlignment="1">
      <alignment horizontal="center" vertical="center" shrinkToFit="1"/>
    </xf>
    <xf numFmtId="181" fontId="0" fillId="0" borderId="35" xfId="0" applyNumberFormat="1" applyBorder="1" applyAlignment="1">
      <alignment horizontal="center" vertical="center"/>
    </xf>
    <xf numFmtId="181" fontId="0" fillId="0" borderId="36" xfId="0" applyNumberFormat="1" applyBorder="1" applyAlignment="1">
      <alignment horizontal="center" vertical="center"/>
    </xf>
    <xf numFmtId="181" fontId="0" fillId="0" borderId="36" xfId="0" applyNumberFormat="1" applyBorder="1" applyAlignment="1" applyProtection="1">
      <alignment horizontal="center" vertical="center"/>
    </xf>
    <xf numFmtId="181" fontId="0" fillId="0" borderId="36" xfId="0" applyNumberFormat="1" applyBorder="1" applyAlignment="1" applyProtection="1">
      <alignment horizontal="center" vertical="center"/>
      <protection locked="0"/>
    </xf>
    <xf numFmtId="0" fontId="0" fillId="0" borderId="37" xfId="0" applyFill="1" applyBorder="1" applyAlignment="1">
      <alignment horizontal="center" vertical="center" shrinkToFit="1"/>
    </xf>
    <xf numFmtId="181" fontId="0" fillId="0" borderId="39" xfId="0" applyNumberFormat="1" applyBorder="1" applyAlignment="1" applyProtection="1">
      <alignment horizontal="center" vertical="center"/>
    </xf>
    <xf numFmtId="0" fontId="0" fillId="3" borderId="0" xfId="0" applyFont="1" applyFill="1" applyBorder="1" applyAlignment="1">
      <alignment horizontal="center" vertical="center"/>
    </xf>
    <xf numFmtId="177" fontId="0" fillId="3" borderId="0" xfId="0" applyNumberFormat="1" applyFill="1" applyBorder="1" applyAlignment="1">
      <alignment horizontal="center" vertical="center"/>
    </xf>
    <xf numFmtId="0" fontId="11" fillId="0" borderId="56" xfId="0" applyFont="1" applyBorder="1" applyAlignment="1">
      <alignment horizontal="center" vertical="center"/>
    </xf>
    <xf numFmtId="0" fontId="0" fillId="0" borderId="17" xfId="0" applyFont="1" applyBorder="1" applyAlignment="1">
      <alignment horizontal="center" vertical="center" shrinkToFit="1"/>
    </xf>
    <xf numFmtId="0" fontId="0" fillId="0" borderId="25" xfId="0" applyFont="1" applyBorder="1" applyAlignment="1">
      <alignment horizontal="center" vertical="center" shrinkToFit="1"/>
    </xf>
    <xf numFmtId="0" fontId="20" fillId="0" borderId="57" xfId="0" applyFont="1" applyBorder="1" applyAlignment="1">
      <alignment horizontal="center" vertical="center"/>
    </xf>
    <xf numFmtId="0" fontId="0" fillId="0" borderId="26" xfId="0" applyBorder="1" applyAlignment="1">
      <alignment horizontal="center" vertical="center"/>
    </xf>
    <xf numFmtId="0" fontId="0" fillId="0" borderId="18" xfId="0"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59" xfId="0" applyFont="1" applyBorder="1" applyAlignment="1">
      <alignment horizontal="center" vertical="center"/>
    </xf>
    <xf numFmtId="0" fontId="20" fillId="0" borderId="61" xfId="0" applyFont="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1" xfId="0" applyBorder="1" applyAlignment="1">
      <alignment horizontal="center" vertical="center"/>
    </xf>
    <xf numFmtId="0" fontId="0" fillId="0" borderId="62" xfId="0" applyFont="1" applyBorder="1" applyAlignment="1">
      <alignment horizontal="center" vertical="center"/>
    </xf>
    <xf numFmtId="0" fontId="0" fillId="0" borderId="26" xfId="0" applyBorder="1" applyAlignment="1">
      <alignment horizontal="center" vertical="center" shrinkToFit="1"/>
    </xf>
    <xf numFmtId="0" fontId="0" fillId="0" borderId="18" xfId="0" applyBorder="1" applyAlignment="1">
      <alignment horizontal="center" vertical="center" shrinkToFit="1"/>
    </xf>
    <xf numFmtId="0" fontId="2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shrinkToFit="1"/>
    </xf>
    <xf numFmtId="0" fontId="0" fillId="0" borderId="66" xfId="0" applyFont="1" applyBorder="1" applyAlignment="1">
      <alignment horizontal="center" vertical="center" shrinkToFit="1"/>
    </xf>
    <xf numFmtId="177" fontId="0" fillId="0" borderId="67" xfId="0" applyNumberFormat="1" applyFont="1" applyBorder="1" applyAlignment="1">
      <alignment horizontal="center" vertical="center"/>
    </xf>
    <xf numFmtId="0" fontId="20" fillId="0" borderId="68" xfId="0" applyFont="1" applyBorder="1" applyAlignment="1">
      <alignment horizontal="center" vertical="center"/>
    </xf>
    <xf numFmtId="0" fontId="0" fillId="0" borderId="69" xfId="0" applyBorder="1" applyAlignment="1">
      <alignment horizontal="center" vertical="center" shrinkToFit="1"/>
    </xf>
    <xf numFmtId="0" fontId="0" fillId="0" borderId="67" xfId="0" applyBorder="1" applyAlignment="1">
      <alignment horizontal="center" vertical="center" shrinkToFit="1"/>
    </xf>
    <xf numFmtId="0" fontId="0" fillId="0" borderId="64" xfId="0" applyBorder="1" applyAlignment="1">
      <alignment horizontal="center" vertical="center"/>
    </xf>
    <xf numFmtId="0" fontId="2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shrinkToFit="1"/>
    </xf>
    <xf numFmtId="0" fontId="0" fillId="0" borderId="73" xfId="0" applyFont="1" applyBorder="1" applyAlignment="1">
      <alignment horizontal="center" vertical="center" shrinkToFit="1"/>
    </xf>
    <xf numFmtId="177" fontId="0" fillId="0" borderId="74" xfId="0" applyNumberFormat="1" applyFont="1" applyBorder="1" applyAlignment="1">
      <alignment horizontal="center" vertical="center"/>
    </xf>
    <xf numFmtId="0" fontId="20" fillId="0" borderId="75" xfId="0" applyFont="1" applyBorder="1" applyAlignment="1">
      <alignment horizontal="center" vertical="center"/>
    </xf>
    <xf numFmtId="0" fontId="0" fillId="0" borderId="76" xfId="0" applyBorder="1" applyAlignment="1">
      <alignment horizontal="center" vertical="center" shrinkToFit="1"/>
    </xf>
    <xf numFmtId="0" fontId="0" fillId="0" borderId="74" xfId="0" applyBorder="1" applyAlignment="1">
      <alignment horizontal="center" vertical="center" shrinkToFit="1"/>
    </xf>
    <xf numFmtId="0" fontId="0" fillId="0" borderId="71" xfId="0" applyBorder="1" applyAlignment="1">
      <alignment horizontal="center" vertical="center"/>
    </xf>
    <xf numFmtId="0" fontId="2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shrinkToFit="1"/>
    </xf>
    <xf numFmtId="0" fontId="0" fillId="0" borderId="80" xfId="0" applyFont="1" applyBorder="1" applyAlignment="1">
      <alignment horizontal="center" vertical="center" shrinkToFit="1"/>
    </xf>
    <xf numFmtId="177" fontId="0" fillId="0" borderId="27" xfId="0" applyNumberFormat="1" applyFont="1" applyBorder="1" applyAlignment="1">
      <alignment horizontal="center" vertical="center"/>
    </xf>
    <xf numFmtId="0" fontId="20" fillId="0" borderId="81" xfId="0" applyFont="1" applyBorder="1" applyAlignment="1">
      <alignment horizontal="center" vertical="center"/>
    </xf>
    <xf numFmtId="0" fontId="0" fillId="0" borderId="28" xfId="0" applyBorder="1" applyAlignment="1">
      <alignment horizontal="center" vertical="center" shrinkToFit="1"/>
    </xf>
    <xf numFmtId="0" fontId="0" fillId="0" borderId="27" xfId="0" applyBorder="1" applyAlignment="1">
      <alignment horizontal="center" vertical="center" shrinkToFit="1"/>
    </xf>
    <xf numFmtId="0" fontId="0" fillId="0" borderId="78" xfId="0" applyBorder="1" applyAlignment="1">
      <alignment horizontal="center" vertical="center"/>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177" fontId="0" fillId="0" borderId="35"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36" xfId="0" applyNumberFormat="1" applyFont="1" applyFill="1" applyBorder="1" applyAlignment="1" applyProtection="1">
      <alignment horizontal="center" vertical="center"/>
    </xf>
    <xf numFmtId="177" fontId="0" fillId="0" borderId="39" xfId="0" applyNumberFormat="1" applyFont="1" applyFill="1" applyBorder="1" applyAlignment="1">
      <alignment horizontal="center" vertical="center" shrinkToFit="1"/>
    </xf>
    <xf numFmtId="0" fontId="19" fillId="0" borderId="0" xfId="0" applyFont="1" applyBorder="1" applyAlignment="1">
      <alignment vertical="center"/>
    </xf>
    <xf numFmtId="0" fontId="18" fillId="0" borderId="0" xfId="0" applyFont="1" applyBorder="1" applyAlignment="1">
      <alignment vertical="center"/>
    </xf>
    <xf numFmtId="0" fontId="19" fillId="0" borderId="0" xfId="0" applyFont="1" applyAlignment="1">
      <alignment vertical="center"/>
    </xf>
    <xf numFmtId="0" fontId="28" fillId="0" borderId="32" xfId="0" applyFont="1" applyBorder="1" applyAlignment="1">
      <alignment horizontal="left" vertical="center"/>
    </xf>
    <xf numFmtId="0" fontId="28" fillId="0" borderId="0" xfId="0" applyFont="1" applyBorder="1" applyAlignment="1">
      <alignment horizontal="left" vertical="center"/>
    </xf>
    <xf numFmtId="0" fontId="28" fillId="0" borderId="36" xfId="0" applyFont="1" applyBorder="1" applyAlignment="1">
      <alignment horizontal="left" vertical="center"/>
    </xf>
    <xf numFmtId="0" fontId="31" fillId="0" borderId="32" xfId="0" applyFont="1" applyBorder="1" applyAlignment="1">
      <alignment horizontal="center" vertical="center"/>
    </xf>
    <xf numFmtId="0" fontId="31" fillId="0" borderId="36" xfId="0" applyFont="1" applyBorder="1" applyAlignment="1">
      <alignment horizontal="center" vertical="center"/>
    </xf>
    <xf numFmtId="0" fontId="29" fillId="0" borderId="0" xfId="0" applyFont="1">
      <alignment vertical="center"/>
    </xf>
    <xf numFmtId="0" fontId="31" fillId="0" borderId="0" xfId="0" applyFont="1" applyAlignment="1">
      <alignment horizontal="center" vertical="center"/>
    </xf>
    <xf numFmtId="14" fontId="0" fillId="0" borderId="23" xfId="0" applyNumberFormat="1" applyFont="1" applyBorder="1" applyAlignment="1">
      <alignment horizontal="center" vertical="center"/>
    </xf>
    <xf numFmtId="0" fontId="1" fillId="0" borderId="0" xfId="1">
      <alignment vertical="center"/>
    </xf>
    <xf numFmtId="0" fontId="36" fillId="0" borderId="0" xfId="1" applyFont="1">
      <alignment vertical="center"/>
    </xf>
    <xf numFmtId="0" fontId="40" fillId="0" borderId="0" xfId="1" applyFont="1" applyAlignment="1">
      <alignment horizontal="centerContinuous" vertical="center" shrinkToFit="1"/>
    </xf>
    <xf numFmtId="0" fontId="19" fillId="0" borderId="0" xfId="1" applyFont="1" applyAlignment="1">
      <alignment horizontal="centerContinuous" vertical="center"/>
    </xf>
    <xf numFmtId="0" fontId="41" fillId="0" borderId="0" xfId="1" applyFont="1" applyAlignment="1">
      <alignment horizontal="centerContinuous" vertical="center"/>
    </xf>
    <xf numFmtId="0" fontId="36" fillId="0" borderId="0" xfId="1" applyFont="1" applyAlignment="1">
      <alignment horizontal="centerContinuous" vertical="center"/>
    </xf>
    <xf numFmtId="0" fontId="19" fillId="0" borderId="0" xfId="1" applyFont="1">
      <alignment vertical="center"/>
    </xf>
    <xf numFmtId="0" fontId="19" fillId="0" borderId="0" xfId="1" applyFont="1" applyAlignment="1">
      <alignment horizontal="right" vertical="center"/>
    </xf>
    <xf numFmtId="0" fontId="16" fillId="0" borderId="0" xfId="1" applyFont="1" applyAlignment="1">
      <alignment horizontal="center" vertical="center"/>
    </xf>
    <xf numFmtId="0" fontId="36" fillId="0" borderId="0" xfId="1" applyFont="1" applyAlignment="1">
      <alignment horizontal="left" vertical="center"/>
    </xf>
    <xf numFmtId="0" fontId="19" fillId="0" borderId="0" xfId="1" applyFont="1" applyAlignment="1">
      <alignment horizontal="center" vertical="center"/>
    </xf>
    <xf numFmtId="0" fontId="13" fillId="0" borderId="0" xfId="1" applyFont="1">
      <alignment vertical="center"/>
    </xf>
    <xf numFmtId="0" fontId="42" fillId="0" borderId="0" xfId="1" applyFont="1">
      <alignment vertical="center"/>
    </xf>
    <xf numFmtId="0" fontId="40" fillId="0" borderId="0" xfId="1" applyFont="1" applyAlignment="1">
      <alignment horizontal="centerContinuous" vertical="center"/>
    </xf>
    <xf numFmtId="0" fontId="13" fillId="0" borderId="0" xfId="1" applyFont="1" applyAlignment="1">
      <alignment horizontal="centerContinuous" vertical="center"/>
    </xf>
    <xf numFmtId="0" fontId="1" fillId="0" borderId="0" xfId="1" applyAlignment="1">
      <alignment vertical="center" shrinkToFit="1"/>
    </xf>
    <xf numFmtId="0" fontId="36" fillId="0" borderId="0" xfId="1" applyFont="1" applyAlignment="1">
      <alignment vertical="center" shrinkToFit="1"/>
    </xf>
    <xf numFmtId="0" fontId="43" fillId="0" borderId="0" xfId="1" applyFont="1" applyAlignment="1">
      <alignment horizontal="center" vertical="center"/>
    </xf>
    <xf numFmtId="0" fontId="36" fillId="0" borderId="0" xfId="1" applyFont="1" applyAlignment="1">
      <alignment horizontal="center" vertical="center"/>
    </xf>
    <xf numFmtId="0" fontId="1" fillId="0" borderId="0" xfId="1" applyAlignment="1">
      <alignment horizontal="center" vertical="center"/>
    </xf>
    <xf numFmtId="0" fontId="18" fillId="0" borderId="0" xfId="1" applyFont="1" applyAlignment="1">
      <alignment horizontal="center" vertical="center"/>
    </xf>
    <xf numFmtId="0" fontId="1" fillId="0" borderId="0" xfId="1" applyAlignment="1">
      <alignment horizontal="center" vertical="center" wrapText="1"/>
    </xf>
    <xf numFmtId="0" fontId="1" fillId="0" borderId="0" xfId="1" applyAlignment="1">
      <alignment horizontal="centerContinuous" vertical="center"/>
    </xf>
    <xf numFmtId="0" fontId="14" fillId="0" borderId="0" xfId="1" applyFont="1" applyAlignment="1">
      <alignment horizontal="center" vertical="center"/>
    </xf>
    <xf numFmtId="0" fontId="43" fillId="0" borderId="0" xfId="1" applyFont="1">
      <alignment vertical="center"/>
    </xf>
    <xf numFmtId="0" fontId="44" fillId="0" borderId="0" xfId="1" applyFont="1" applyAlignment="1">
      <alignment vertical="center" shrinkToFit="1"/>
    </xf>
    <xf numFmtId="0" fontId="24" fillId="0" borderId="0" xfId="1" applyFont="1" applyAlignment="1">
      <alignment vertical="center" shrinkToFit="1"/>
    </xf>
    <xf numFmtId="0" fontId="15" fillId="0" borderId="0" xfId="1" applyFont="1" applyAlignment="1" applyProtection="1">
      <alignment horizontal="center" vertical="center"/>
      <protection locked="0"/>
    </xf>
    <xf numFmtId="0" fontId="15" fillId="0" borderId="0" xfId="1" applyFont="1" applyAlignment="1">
      <alignment horizontal="center" vertical="center"/>
    </xf>
    <xf numFmtId="0" fontId="1" fillId="0" borderId="0" xfId="1" applyAlignment="1">
      <alignment vertical="center" wrapText="1"/>
    </xf>
    <xf numFmtId="0" fontId="11" fillId="0" borderId="84" xfId="1" applyFont="1" applyBorder="1" applyAlignment="1">
      <alignment horizontal="center" vertical="center"/>
    </xf>
    <xf numFmtId="0" fontId="11" fillId="0" borderId="85" xfId="1" applyFont="1" applyBorder="1" applyAlignment="1">
      <alignment horizontal="center" vertical="center"/>
    </xf>
    <xf numFmtId="0" fontId="11" fillId="0" borderId="86" xfId="1" applyFont="1" applyBorder="1" applyAlignment="1">
      <alignment horizontal="center" vertical="center"/>
    </xf>
    <xf numFmtId="0" fontId="11" fillId="0" borderId="87" xfId="1" applyFont="1" applyBorder="1" applyAlignment="1">
      <alignment horizontal="center" vertical="center"/>
    </xf>
    <xf numFmtId="0" fontId="11" fillId="0" borderId="87" xfId="1" applyFont="1" applyBorder="1" applyAlignment="1">
      <alignment horizontal="center" vertical="center" shrinkToFit="1"/>
    </xf>
    <xf numFmtId="0" fontId="11" fillId="0" borderId="88" xfId="1" applyFont="1" applyBorder="1" applyAlignment="1">
      <alignment horizontal="center" vertical="center" wrapText="1" shrinkToFit="1"/>
    </xf>
    <xf numFmtId="0" fontId="11" fillId="0" borderId="89" xfId="1" applyFont="1" applyBorder="1" applyAlignment="1">
      <alignment horizontal="left" vertical="center" wrapText="1" shrinkToFit="1"/>
    </xf>
    <xf numFmtId="0" fontId="11" fillId="0" borderId="90" xfId="1" applyFont="1" applyBorder="1" applyAlignment="1">
      <alignment horizontal="left" vertical="center" wrapText="1" shrinkToFit="1"/>
    </xf>
    <xf numFmtId="0" fontId="11" fillId="0" borderId="91" xfId="1" applyFont="1" applyBorder="1" applyAlignment="1">
      <alignment horizontal="center" vertical="center" shrinkToFit="1"/>
    </xf>
    <xf numFmtId="0" fontId="11" fillId="0" borderId="92" xfId="1" applyFont="1" applyBorder="1" applyAlignment="1">
      <alignment horizontal="center" vertical="center"/>
    </xf>
    <xf numFmtId="0" fontId="11" fillId="0" borderId="93" xfId="1" applyFont="1" applyBorder="1" applyAlignment="1">
      <alignment horizontal="center" vertical="center"/>
    </xf>
    <xf numFmtId="0" fontId="11" fillId="0" borderId="89" xfId="1" applyFont="1" applyBorder="1" applyAlignment="1">
      <alignment horizontal="center" vertical="center" wrapText="1" shrinkToFit="1"/>
    </xf>
    <xf numFmtId="0" fontId="11" fillId="0" borderId="94" xfId="1" applyFont="1" applyBorder="1" applyAlignment="1">
      <alignment horizontal="left" vertical="center" wrapText="1" shrinkToFit="1"/>
    </xf>
    <xf numFmtId="0" fontId="11" fillId="0" borderId="95" xfId="1" applyFont="1" applyBorder="1" applyAlignment="1">
      <alignment horizontal="left" vertical="center" wrapText="1" shrinkToFit="1"/>
    </xf>
    <xf numFmtId="0" fontId="11" fillId="0" borderId="96" xfId="1" applyFont="1" applyBorder="1" applyAlignment="1">
      <alignment horizontal="center" vertical="center" shrinkToFit="1"/>
    </xf>
    <xf numFmtId="0" fontId="20" fillId="0" borderId="77" xfId="1" applyFont="1" applyBorder="1" applyAlignment="1">
      <alignment horizontal="center" vertical="center"/>
    </xf>
    <xf numFmtId="0" fontId="36" fillId="0" borderId="78" xfId="1" applyFont="1" applyBorder="1" applyAlignment="1">
      <alignment horizontal="center" vertical="center" shrinkToFit="1"/>
    </xf>
    <xf numFmtId="0" fontId="36" fillId="0" borderId="97" xfId="1" applyFont="1" applyBorder="1" applyAlignment="1">
      <alignment horizontal="center" vertical="center" shrinkToFit="1"/>
    </xf>
    <xf numFmtId="0" fontId="36" fillId="0" borderId="27" xfId="1" applyFont="1" applyBorder="1" applyAlignment="1">
      <alignment horizontal="center" vertical="center" shrinkToFit="1"/>
    </xf>
    <xf numFmtId="182" fontId="36" fillId="0" borderId="78" xfId="1" applyNumberFormat="1" applyFont="1" applyBorder="1" applyAlignment="1">
      <alignment horizontal="center" vertical="center" shrinkToFit="1"/>
    </xf>
    <xf numFmtId="177" fontId="36" fillId="0" borderId="98" xfId="1" applyNumberFormat="1" applyFont="1" applyBorder="1" applyAlignment="1">
      <alignment horizontal="center" vertical="center" shrinkToFit="1"/>
    </xf>
    <xf numFmtId="177" fontId="36" fillId="0" borderId="40" xfId="1" applyNumberFormat="1" applyFont="1" applyBorder="1" applyAlignment="1">
      <alignment horizontal="center" vertical="center" shrinkToFit="1"/>
    </xf>
    <xf numFmtId="177" fontId="36" fillId="0" borderId="99" xfId="1" applyNumberFormat="1" applyFont="1" applyBorder="1" applyAlignment="1">
      <alignment horizontal="center" vertical="center" shrinkToFit="1"/>
    </xf>
    <xf numFmtId="0" fontId="20" fillId="0" borderId="18" xfId="0" applyFont="1" applyBorder="1" applyAlignment="1">
      <alignment horizontal="center" vertical="center"/>
    </xf>
    <xf numFmtId="0" fontId="36" fillId="0" borderId="17" xfId="1" applyFont="1" applyBorder="1" applyAlignment="1">
      <alignment horizontal="center" vertical="center" shrinkToFit="1"/>
    </xf>
    <xf numFmtId="0" fontId="36" fillId="0" borderId="25" xfId="1" applyFont="1" applyBorder="1" applyAlignment="1">
      <alignment horizontal="center" vertical="center" shrinkToFit="1"/>
    </xf>
    <xf numFmtId="0" fontId="36" fillId="0" borderId="23" xfId="1" applyFont="1" applyBorder="1" applyAlignment="1">
      <alignment horizontal="center" vertical="center" shrinkToFit="1"/>
    </xf>
    <xf numFmtId="182" fontId="36" fillId="0" borderId="23" xfId="1" applyNumberFormat="1" applyFont="1" applyBorder="1" applyAlignment="1">
      <alignment horizontal="center" vertical="center" shrinkToFit="1"/>
    </xf>
    <xf numFmtId="177" fontId="36" fillId="0" borderId="100" xfId="1" applyNumberFormat="1" applyFont="1" applyBorder="1" applyAlignment="1">
      <alignment horizontal="center" vertical="center" shrinkToFit="1"/>
    </xf>
    <xf numFmtId="0" fontId="20" fillId="0" borderId="50" xfId="1" applyFont="1" applyBorder="1" applyAlignment="1">
      <alignment horizontal="center" vertical="center"/>
    </xf>
    <xf numFmtId="177" fontId="36" fillId="0" borderId="101" xfId="1" applyNumberFormat="1" applyFont="1" applyBorder="1" applyAlignment="1">
      <alignment horizontal="center" vertical="center" shrinkToFit="1"/>
    </xf>
    <xf numFmtId="177" fontId="36" fillId="0" borderId="102" xfId="1" applyNumberFormat="1" applyFont="1" applyBorder="1" applyAlignment="1">
      <alignment horizontal="center" vertical="center" shrinkToFit="1"/>
    </xf>
    <xf numFmtId="177" fontId="36" fillId="0" borderId="103" xfId="1" applyNumberFormat="1" applyFont="1" applyBorder="1" applyAlignment="1">
      <alignment horizontal="center" vertical="center" shrinkToFit="1"/>
    </xf>
    <xf numFmtId="0" fontId="36" fillId="0" borderId="26" xfId="1" applyFont="1" applyBorder="1" applyAlignment="1">
      <alignment horizontal="center" vertical="center" shrinkToFit="1"/>
    </xf>
    <xf numFmtId="0" fontId="36" fillId="0" borderId="18" xfId="1" applyFont="1" applyBorder="1" applyAlignment="1">
      <alignment horizontal="center" vertical="center" shrinkToFit="1"/>
    </xf>
    <xf numFmtId="182" fontId="36" fillId="0" borderId="30" xfId="1" applyNumberFormat="1" applyFont="1" applyBorder="1" applyAlignment="1">
      <alignment horizontal="center" vertical="center" shrinkToFit="1"/>
    </xf>
    <xf numFmtId="182" fontId="36" fillId="0" borderId="104" xfId="1" applyNumberFormat="1" applyFont="1" applyBorder="1" applyAlignment="1">
      <alignment horizontal="center" vertical="center" shrinkToFit="1"/>
    </xf>
    <xf numFmtId="182" fontId="36" fillId="0" borderId="105" xfId="1" applyNumberFormat="1" applyFont="1" applyBorder="1" applyAlignment="1">
      <alignment horizontal="center" vertical="center" shrinkToFit="1"/>
    </xf>
    <xf numFmtId="182" fontId="36" fillId="0" borderId="106" xfId="1" applyNumberFormat="1" applyFont="1" applyBorder="1" applyAlignment="1">
      <alignment horizontal="center" vertical="center" shrinkToFit="1"/>
    </xf>
    <xf numFmtId="182" fontId="36" fillId="0" borderId="107" xfId="1" applyNumberFormat="1" applyFont="1" applyBorder="1" applyAlignment="1">
      <alignment horizontal="center" vertical="center" shrinkToFit="1"/>
    </xf>
    <xf numFmtId="177" fontId="36" fillId="0" borderId="106" xfId="1" applyNumberFormat="1" applyFont="1" applyBorder="1" applyAlignment="1">
      <alignment horizontal="center" vertical="center" shrinkToFit="1"/>
    </xf>
    <xf numFmtId="182" fontId="36" fillId="0" borderId="108" xfId="1" applyNumberFormat="1" applyFont="1" applyBorder="1" applyAlignment="1">
      <alignment horizontal="center" vertical="center" shrinkToFit="1"/>
    </xf>
    <xf numFmtId="0" fontId="1" fillId="0" borderId="6" xfId="1" applyBorder="1" applyAlignment="1">
      <alignment horizontal="center" vertical="center"/>
    </xf>
    <xf numFmtId="0" fontId="16" fillId="0" borderId="6" xfId="1" applyFont="1" applyBorder="1">
      <alignment vertical="center"/>
    </xf>
    <xf numFmtId="0" fontId="1" fillId="0" borderId="6" xfId="1" applyBorder="1" applyAlignment="1">
      <alignment horizontal="centerContinuous" vertical="center"/>
    </xf>
    <xf numFmtId="0" fontId="42" fillId="0" borderId="6" xfId="1" applyFont="1" applyBorder="1">
      <alignment vertical="center"/>
    </xf>
    <xf numFmtId="0" fontId="19" fillId="0" borderId="6" xfId="1" applyFont="1" applyBorder="1">
      <alignment vertical="center"/>
    </xf>
    <xf numFmtId="0" fontId="1" fillId="0" borderId="6" xfId="1" applyBorder="1">
      <alignment vertical="center"/>
    </xf>
    <xf numFmtId="0" fontId="14" fillId="0" borderId="6" xfId="1" applyFont="1" applyBorder="1" applyAlignment="1">
      <alignment horizontal="center" vertical="center"/>
    </xf>
    <xf numFmtId="0" fontId="29" fillId="0" borderId="32" xfId="0" applyFont="1" applyBorder="1" applyAlignment="1">
      <alignment vertical="top" wrapText="1"/>
    </xf>
    <xf numFmtId="0" fontId="29" fillId="0" borderId="0" xfId="0" applyFont="1" applyBorder="1" applyAlignment="1">
      <alignment vertical="top" wrapText="1"/>
    </xf>
    <xf numFmtId="0" fontId="29" fillId="0" borderId="36" xfId="0" applyFont="1" applyBorder="1" applyAlignment="1">
      <alignment vertical="top" wrapText="1"/>
    </xf>
    <xf numFmtId="0" fontId="29" fillId="0" borderId="32" xfId="0" applyFont="1" applyBorder="1" applyAlignment="1">
      <alignment horizontal="center" vertical="center"/>
    </xf>
    <xf numFmtId="0" fontId="29" fillId="0" borderId="0" xfId="0" applyFont="1" applyBorder="1" applyAlignment="1">
      <alignment horizontal="center" vertical="center"/>
    </xf>
    <xf numFmtId="0" fontId="29" fillId="0" borderId="36" xfId="0" applyFont="1" applyBorder="1" applyAlignment="1">
      <alignment horizontal="center" vertical="center"/>
    </xf>
    <xf numFmtId="0" fontId="29" fillId="0" borderId="32" xfId="0" applyFont="1" applyBorder="1" applyAlignment="1">
      <alignment vertical="center"/>
    </xf>
    <xf numFmtId="0" fontId="29" fillId="0" borderId="0" xfId="0" applyFont="1" applyBorder="1" applyAlignment="1">
      <alignment vertical="center"/>
    </xf>
    <xf numFmtId="0" fontId="29" fillId="0" borderId="36" xfId="0" applyFont="1" applyBorder="1" applyAlignment="1">
      <alignment vertical="center"/>
    </xf>
    <xf numFmtId="0" fontId="29" fillId="0" borderId="32" xfId="0" applyFont="1" applyBorder="1" applyAlignment="1">
      <alignment horizontal="left" vertical="center"/>
    </xf>
    <xf numFmtId="0" fontId="29" fillId="0" borderId="0" xfId="0" applyFont="1" applyBorder="1" applyAlignment="1">
      <alignment horizontal="left" vertical="center"/>
    </xf>
    <xf numFmtId="0" fontId="29" fillId="0" borderId="36" xfId="0" applyFont="1" applyBorder="1" applyAlignment="1">
      <alignment horizontal="left" vertical="center"/>
    </xf>
    <xf numFmtId="0" fontId="28" fillId="0" borderId="32" xfId="0" applyFont="1" applyBorder="1" applyAlignment="1">
      <alignment horizontal="left" vertical="center"/>
    </xf>
    <xf numFmtId="0" fontId="28" fillId="0" borderId="0" xfId="0" applyFont="1" applyBorder="1" applyAlignment="1">
      <alignment horizontal="left" vertical="center"/>
    </xf>
    <xf numFmtId="0" fontId="28" fillId="0" borderId="36" xfId="0" applyFont="1" applyBorder="1" applyAlignment="1">
      <alignment horizontal="left" vertical="center"/>
    </xf>
    <xf numFmtId="0" fontId="28" fillId="0" borderId="32" xfId="0" applyFont="1" applyBorder="1" applyAlignment="1">
      <alignment vertical="center"/>
    </xf>
    <xf numFmtId="0" fontId="28" fillId="0" borderId="0" xfId="0" applyFont="1" applyBorder="1" applyAlignment="1">
      <alignment vertical="center"/>
    </xf>
    <xf numFmtId="0" fontId="28" fillId="0" borderId="36" xfId="0" applyFont="1" applyBorder="1" applyAlignment="1">
      <alignment vertical="center"/>
    </xf>
    <xf numFmtId="0" fontId="32" fillId="0" borderId="32" xfId="0" applyFont="1" applyBorder="1" applyAlignment="1">
      <alignment vertical="center"/>
    </xf>
    <xf numFmtId="0" fontId="32" fillId="0" borderId="0" xfId="0" applyFont="1" applyBorder="1" applyAlignment="1">
      <alignment vertical="center"/>
    </xf>
    <xf numFmtId="0" fontId="32" fillId="0" borderId="36" xfId="0" applyFont="1" applyBorder="1" applyAlignment="1">
      <alignment vertical="center"/>
    </xf>
    <xf numFmtId="0" fontId="30" fillId="0" borderId="33" xfId="0" applyFont="1" applyBorder="1" applyAlignment="1">
      <alignment vertical="center"/>
    </xf>
    <xf numFmtId="0" fontId="30" fillId="0" borderId="34" xfId="0" applyFont="1" applyBorder="1" applyAlignment="1">
      <alignment vertical="center"/>
    </xf>
    <xf numFmtId="0" fontId="30" fillId="0" borderId="35" xfId="0" applyFont="1" applyBorder="1" applyAlignment="1">
      <alignment vertical="center"/>
    </xf>
    <xf numFmtId="0" fontId="30" fillId="0" borderId="32" xfId="0" applyFont="1" applyBorder="1" applyAlignment="1">
      <alignment vertical="center"/>
    </xf>
    <xf numFmtId="0" fontId="30" fillId="0" borderId="0" xfId="0" applyFont="1" applyBorder="1" applyAlignment="1">
      <alignment vertical="center"/>
    </xf>
    <xf numFmtId="0" fontId="30" fillId="0" borderId="36" xfId="0" applyFont="1" applyBorder="1" applyAlignment="1">
      <alignment vertical="center"/>
    </xf>
    <xf numFmtId="0" fontId="31" fillId="0" borderId="32" xfId="0" applyFont="1" applyBorder="1" applyAlignment="1">
      <alignment horizontal="center" vertical="center"/>
    </xf>
    <xf numFmtId="0" fontId="31" fillId="0" borderId="0" xfId="0" applyFont="1" applyAlignment="1">
      <alignment horizontal="center" vertical="center"/>
    </xf>
    <xf numFmtId="0" fontId="31" fillId="0" borderId="36" xfId="0" applyFont="1" applyBorder="1" applyAlignment="1">
      <alignment horizontal="center" vertical="center"/>
    </xf>
    <xf numFmtId="0" fontId="30" fillId="0" borderId="32" xfId="0" applyFont="1" applyBorder="1">
      <alignment vertical="center"/>
    </xf>
    <xf numFmtId="0" fontId="30" fillId="0" borderId="0" xfId="0" applyFont="1">
      <alignment vertical="center"/>
    </xf>
    <xf numFmtId="0" fontId="30" fillId="0" borderId="36" xfId="0" applyFont="1" applyBorder="1">
      <alignment vertical="center"/>
    </xf>
    <xf numFmtId="0" fontId="12" fillId="0" borderId="40" xfId="0" applyFont="1" applyBorder="1" applyAlignment="1">
      <alignment horizontal="center" vertical="center"/>
    </xf>
    <xf numFmtId="0" fontId="13" fillId="0" borderId="0" xfId="0" applyFont="1" applyBorder="1" applyAlignment="1">
      <alignment horizontal="center" vertical="center"/>
    </xf>
    <xf numFmtId="0" fontId="12" fillId="0" borderId="0" xfId="0" applyFont="1" applyAlignment="1">
      <alignment horizontal="center" vertical="center"/>
    </xf>
    <xf numFmtId="0" fontId="0" fillId="0" borderId="0" xfId="0" applyAlignment="1">
      <alignment horizontal="center" vertical="center"/>
    </xf>
    <xf numFmtId="0" fontId="14" fillId="0" borderId="11" xfId="0" applyFont="1" applyBorder="1" applyAlignment="1">
      <alignment horizontal="center" vertical="center"/>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180" fontId="18" fillId="0" borderId="13" xfId="0" applyNumberFormat="1" applyFont="1" applyBorder="1" applyAlignment="1">
      <alignment horizontal="center" vertical="center"/>
    </xf>
    <xf numFmtId="180" fontId="18" fillId="0" borderId="3" xfId="0" applyNumberFormat="1" applyFont="1" applyBorder="1" applyAlignment="1">
      <alignment horizontal="center" vertical="center"/>
    </xf>
    <xf numFmtId="180" fontId="18" fillId="0" borderId="14" xfId="0" applyNumberFormat="1" applyFont="1" applyBorder="1" applyAlignment="1">
      <alignment horizontal="center" vertical="center"/>
    </xf>
    <xf numFmtId="180" fontId="18" fillId="0" borderId="15" xfId="0" applyNumberFormat="1" applyFont="1" applyBorder="1" applyAlignment="1">
      <alignment horizontal="center" vertical="center"/>
    </xf>
    <xf numFmtId="180" fontId="18" fillId="0" borderId="16" xfId="0" applyNumberFormat="1" applyFont="1" applyBorder="1" applyAlignment="1">
      <alignment horizontal="center" vertical="center"/>
    </xf>
    <xf numFmtId="180" fontId="18" fillId="0" borderId="9" xfId="0" applyNumberFormat="1"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19" fillId="0" borderId="0" xfId="0" applyFont="1" applyAlignment="1">
      <alignment horizontal="center" vertical="center"/>
    </xf>
    <xf numFmtId="0" fontId="16" fillId="0" borderId="19" xfId="0" applyFont="1" applyBorder="1" applyAlignment="1">
      <alignment horizontal="center" vertical="center"/>
    </xf>
    <xf numFmtId="0" fontId="16" fillId="0" borderId="41" xfId="0" applyFont="1" applyBorder="1" applyAlignment="1">
      <alignment horizontal="center" vertical="center"/>
    </xf>
    <xf numFmtId="0" fontId="16" fillId="0" borderId="1" xfId="1" applyFont="1" applyBorder="1" applyAlignment="1" applyProtection="1">
      <alignment horizontal="center" vertical="center"/>
      <protection locked="0"/>
    </xf>
    <xf numFmtId="0" fontId="1" fillId="0" borderId="0" xfId="1" applyAlignment="1">
      <alignment horizontal="left" vertical="top" shrinkToFit="1"/>
    </xf>
    <xf numFmtId="0" fontId="38" fillId="0" borderId="0" xfId="1" applyFont="1" applyAlignment="1">
      <alignment horizontal="center" vertical="center"/>
    </xf>
    <xf numFmtId="0" fontId="16" fillId="0" borderId="0" xfId="1" applyFont="1" applyAlignment="1" applyProtection="1">
      <alignment horizontal="center" vertical="center"/>
      <protection locked="0"/>
    </xf>
    <xf numFmtId="0" fontId="18" fillId="0" borderId="82" xfId="1" applyFont="1" applyBorder="1" applyAlignment="1" applyProtection="1">
      <alignment horizontal="center" vertical="center"/>
      <protection locked="0"/>
    </xf>
    <xf numFmtId="0" fontId="18" fillId="0" borderId="3" xfId="1" applyFont="1" applyBorder="1" applyAlignment="1" applyProtection="1">
      <alignment horizontal="center" vertical="center"/>
      <protection locked="0"/>
    </xf>
    <xf numFmtId="0" fontId="18" fillId="0" borderId="14" xfId="1" applyFont="1" applyBorder="1" applyAlignment="1" applyProtection="1">
      <alignment horizontal="center" vertical="center"/>
      <protection locked="0"/>
    </xf>
    <xf numFmtId="0" fontId="18" fillId="0" borderId="83" xfId="1" applyFont="1" applyBorder="1" applyAlignment="1" applyProtection="1">
      <alignment horizontal="center" vertical="center"/>
      <protection locked="0"/>
    </xf>
    <xf numFmtId="0" fontId="18" fillId="0" borderId="16" xfId="1" applyFont="1" applyBorder="1" applyAlignment="1" applyProtection="1">
      <alignment horizontal="center" vertical="center"/>
      <protection locked="0"/>
    </xf>
    <xf numFmtId="0" fontId="18" fillId="0" borderId="9" xfId="1" applyFont="1" applyBorder="1" applyAlignment="1" applyProtection="1">
      <alignment horizontal="center" vertical="center"/>
      <protection locked="0"/>
    </xf>
    <xf numFmtId="0" fontId="42" fillId="0" borderId="0" xfId="1" applyFont="1">
      <alignment vertical="center"/>
    </xf>
    <xf numFmtId="0" fontId="18" fillId="0" borderId="1" xfId="1" applyFont="1" applyBorder="1" applyAlignment="1" applyProtection="1">
      <alignment horizontal="center" vertical="center"/>
      <protection locked="0"/>
    </xf>
    <xf numFmtId="0" fontId="42" fillId="0" borderId="6" xfId="1" applyFont="1" applyBorder="1" applyAlignment="1">
      <alignment horizontal="center" vertical="center"/>
    </xf>
    <xf numFmtId="0" fontId="19" fillId="0" borderId="6" xfId="1" applyFont="1" applyBorder="1" applyAlignment="1">
      <alignment horizontal="center" vertical="center"/>
    </xf>
    <xf numFmtId="0" fontId="40" fillId="0" borderId="0" xfId="1" applyFont="1" applyAlignment="1">
      <alignment horizontal="left" vertical="center" wrapText="1"/>
    </xf>
    <xf numFmtId="0" fontId="45" fillId="0" borderId="0" xfId="1" applyFont="1" applyAlignment="1">
      <alignment horizontal="center" vertical="center"/>
    </xf>
  </cellXfs>
  <cellStyles count="2">
    <cellStyle name="標準" xfId="0" builtinId="0"/>
    <cellStyle name="標準 4" xfId="1" xr:uid="{8635A256-4558-48F9-8602-8DFBD57E0FCA}"/>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U42"/>
  <sheetViews>
    <sheetView tabSelected="1" topLeftCell="B1" workbookViewId="0">
      <selection activeCell="B36" sqref="A36:XFD40"/>
    </sheetView>
  </sheetViews>
  <sheetFormatPr defaultColWidth="9" defaultRowHeight="17.25" x14ac:dyDescent="0.15"/>
  <cols>
    <col min="1" max="1" width="1.5" style="64" customWidth="1"/>
    <col min="2" max="2" width="9" style="64" customWidth="1"/>
    <col min="3" max="7" width="9" style="64"/>
    <col min="8" max="8" width="9.5" style="64" bestFit="1" customWidth="1"/>
    <col min="9" max="16384" width="9" style="64"/>
  </cols>
  <sheetData>
    <row r="1" spans="2:21" ht="6.75" customHeight="1" thickBot="1" x14ac:dyDescent="0.2"/>
    <row r="2" spans="2:21" x14ac:dyDescent="0.15">
      <c r="B2" s="70" t="s">
        <v>38</v>
      </c>
      <c r="C2" s="71"/>
      <c r="D2" s="71"/>
      <c r="E2" s="71"/>
      <c r="F2" s="71"/>
      <c r="G2" s="71"/>
      <c r="H2" s="71"/>
      <c r="I2" s="71"/>
      <c r="J2" s="71"/>
      <c r="K2" s="71"/>
      <c r="L2" s="71"/>
      <c r="M2" s="71"/>
      <c r="N2" s="71"/>
      <c r="O2" s="71"/>
      <c r="P2" s="71"/>
      <c r="Q2" s="71"/>
      <c r="R2" s="71"/>
      <c r="S2" s="72"/>
    </row>
    <row r="3" spans="2:21" x14ac:dyDescent="0.15">
      <c r="B3" s="295" t="s">
        <v>86</v>
      </c>
      <c r="C3" s="296"/>
      <c r="D3" s="296"/>
      <c r="E3" s="296"/>
      <c r="F3" s="296"/>
      <c r="G3" s="296"/>
      <c r="H3" s="296"/>
      <c r="I3" s="296"/>
      <c r="J3" s="296"/>
      <c r="K3" s="296"/>
      <c r="L3" s="296"/>
      <c r="M3" s="296"/>
      <c r="N3" s="296"/>
      <c r="O3" s="296"/>
      <c r="P3" s="296"/>
      <c r="Q3" s="296"/>
      <c r="R3" s="296"/>
      <c r="S3" s="297"/>
    </row>
    <row r="4" spans="2:21" x14ac:dyDescent="0.15">
      <c r="B4" s="73"/>
      <c r="C4" s="66"/>
      <c r="D4" s="66"/>
      <c r="E4" s="66"/>
      <c r="F4" s="66"/>
      <c r="G4" s="66"/>
      <c r="H4" s="66"/>
      <c r="I4" s="66"/>
      <c r="J4" s="66"/>
      <c r="K4" s="66"/>
      <c r="L4" s="66"/>
      <c r="M4" s="66"/>
      <c r="N4" s="66"/>
      <c r="O4" s="66"/>
      <c r="P4" s="66"/>
      <c r="Q4" s="66"/>
      <c r="R4" s="66"/>
      <c r="S4" s="74"/>
    </row>
    <row r="5" spans="2:21" x14ac:dyDescent="0.15">
      <c r="B5" s="73"/>
      <c r="C5" s="58" t="s">
        <v>28</v>
      </c>
      <c r="D5" s="59" t="s">
        <v>29</v>
      </c>
      <c r="E5" s="59" t="s">
        <v>30</v>
      </c>
      <c r="F5" s="59" t="s">
        <v>31</v>
      </c>
      <c r="G5" s="59" t="s">
        <v>32</v>
      </c>
      <c r="H5" s="60" t="s">
        <v>85</v>
      </c>
      <c r="J5" s="88" t="s">
        <v>40</v>
      </c>
      <c r="K5" s="66"/>
      <c r="L5" s="66"/>
      <c r="M5" s="66"/>
      <c r="N5" s="66"/>
      <c r="O5" s="66"/>
      <c r="P5" s="66"/>
      <c r="Q5" s="66"/>
      <c r="R5" s="66"/>
      <c r="S5" s="74"/>
    </row>
    <row r="6" spans="2:21" x14ac:dyDescent="0.15">
      <c r="B6" s="73"/>
      <c r="C6" s="41">
        <v>1234</v>
      </c>
      <c r="D6" s="41" t="s">
        <v>79</v>
      </c>
      <c r="E6" s="41" t="s">
        <v>80</v>
      </c>
      <c r="F6" s="41" t="s">
        <v>39</v>
      </c>
      <c r="G6" s="41" t="s">
        <v>54</v>
      </c>
      <c r="H6" s="203">
        <v>32968</v>
      </c>
      <c r="J6" s="88" t="s">
        <v>74</v>
      </c>
      <c r="K6" s="66"/>
      <c r="L6" s="66"/>
      <c r="M6" s="66"/>
      <c r="N6" s="66"/>
      <c r="O6" s="66"/>
      <c r="P6" s="66"/>
      <c r="Q6" s="66"/>
      <c r="R6" s="66"/>
      <c r="S6" s="74"/>
    </row>
    <row r="7" spans="2:21" x14ac:dyDescent="0.15">
      <c r="B7" s="73"/>
      <c r="C7" s="66"/>
      <c r="D7" s="66"/>
      <c r="E7" s="66"/>
      <c r="F7" s="66"/>
      <c r="G7" s="66"/>
      <c r="H7" s="66"/>
      <c r="I7" s="66"/>
      <c r="J7" s="88" t="s">
        <v>41</v>
      </c>
      <c r="K7" s="66"/>
      <c r="L7" s="66"/>
      <c r="M7" s="66"/>
      <c r="N7" s="66"/>
      <c r="O7" s="66"/>
      <c r="P7" s="66"/>
      <c r="Q7" s="66"/>
      <c r="R7" s="66"/>
      <c r="S7" s="74"/>
    </row>
    <row r="8" spans="2:21" x14ac:dyDescent="0.15">
      <c r="B8" s="196"/>
      <c r="C8" s="197"/>
      <c r="D8" s="197"/>
      <c r="E8" s="197"/>
      <c r="F8" s="197"/>
      <c r="G8" s="197"/>
      <c r="H8" s="197"/>
      <c r="I8" s="197"/>
      <c r="J8" s="88" t="s">
        <v>77</v>
      </c>
      <c r="K8" s="197"/>
      <c r="L8" s="197"/>
      <c r="M8" s="197"/>
      <c r="N8" s="197"/>
      <c r="O8" s="197"/>
      <c r="P8" s="197"/>
      <c r="Q8" s="197"/>
      <c r="R8" s="197"/>
      <c r="S8" s="198"/>
    </row>
    <row r="9" spans="2:21" x14ac:dyDescent="0.15">
      <c r="B9" s="196"/>
      <c r="C9" s="197"/>
      <c r="D9" s="197"/>
      <c r="E9" s="197"/>
      <c r="F9" s="197"/>
      <c r="G9" s="197"/>
      <c r="H9" s="197"/>
      <c r="I9" s="197"/>
      <c r="J9" s="88" t="s">
        <v>78</v>
      </c>
      <c r="K9" s="197"/>
      <c r="L9" s="197"/>
      <c r="M9" s="197"/>
      <c r="N9" s="197"/>
      <c r="O9" s="197"/>
      <c r="P9" s="197"/>
      <c r="Q9" s="197"/>
      <c r="R9" s="197"/>
      <c r="S9" s="198"/>
    </row>
    <row r="10" spans="2:21" x14ac:dyDescent="0.15">
      <c r="B10" s="76"/>
      <c r="C10" s="82"/>
      <c r="D10" s="82"/>
      <c r="E10" s="82"/>
      <c r="F10" s="82"/>
      <c r="G10" s="82"/>
      <c r="H10" s="82"/>
      <c r="I10" s="82"/>
      <c r="J10" s="82"/>
      <c r="K10" s="82"/>
      <c r="L10" s="82"/>
      <c r="M10" s="82"/>
      <c r="N10" s="82"/>
      <c r="O10" s="82"/>
      <c r="P10" s="82"/>
      <c r="Q10" s="82"/>
      <c r="R10" s="82"/>
      <c r="S10" s="83"/>
    </row>
    <row r="11" spans="2:21" x14ac:dyDescent="0.15">
      <c r="B11" s="298" t="s">
        <v>43</v>
      </c>
      <c r="C11" s="299"/>
      <c r="D11" s="299"/>
      <c r="E11" s="299"/>
      <c r="F11" s="299"/>
      <c r="G11" s="299"/>
      <c r="H11" s="299"/>
      <c r="I11" s="299"/>
      <c r="J11" s="299"/>
      <c r="K11" s="299"/>
      <c r="L11" s="299"/>
      <c r="M11" s="299"/>
      <c r="N11" s="299"/>
      <c r="O11" s="299"/>
      <c r="P11" s="299"/>
      <c r="Q11" s="299"/>
      <c r="R11" s="299"/>
      <c r="S11" s="300"/>
    </row>
    <row r="12" spans="2:21" x14ac:dyDescent="0.15">
      <c r="B12" s="301" t="s">
        <v>42</v>
      </c>
      <c r="C12" s="302"/>
      <c r="D12" s="302"/>
      <c r="E12" s="302"/>
      <c r="F12" s="302"/>
      <c r="G12" s="302"/>
      <c r="H12" s="302"/>
      <c r="I12" s="302"/>
      <c r="J12" s="302"/>
      <c r="K12" s="302"/>
      <c r="L12" s="302"/>
      <c r="M12" s="302"/>
      <c r="N12" s="302"/>
      <c r="O12" s="302"/>
      <c r="P12" s="302"/>
      <c r="Q12" s="302"/>
      <c r="R12" s="302"/>
      <c r="S12" s="303"/>
    </row>
    <row r="13" spans="2:21" x14ac:dyDescent="0.15">
      <c r="B13" s="298" t="s">
        <v>55</v>
      </c>
      <c r="C13" s="299"/>
      <c r="D13" s="299"/>
      <c r="E13" s="299"/>
      <c r="F13" s="299"/>
      <c r="G13" s="299"/>
      <c r="H13" s="299"/>
      <c r="I13" s="299"/>
      <c r="J13" s="299"/>
      <c r="K13" s="299"/>
      <c r="L13" s="299"/>
      <c r="M13" s="299"/>
      <c r="N13" s="299"/>
      <c r="O13" s="299"/>
      <c r="P13" s="299"/>
      <c r="Q13" s="299"/>
      <c r="R13" s="299"/>
      <c r="S13" s="300"/>
      <c r="T13" s="63"/>
      <c r="U13" s="63"/>
    </row>
    <row r="14" spans="2:21" x14ac:dyDescent="0.15">
      <c r="B14" s="298"/>
      <c r="C14" s="299"/>
      <c r="D14" s="299"/>
      <c r="E14" s="299"/>
      <c r="F14" s="299"/>
      <c r="G14" s="299"/>
      <c r="H14" s="299"/>
      <c r="I14" s="299"/>
      <c r="J14" s="299"/>
      <c r="K14" s="299"/>
      <c r="L14" s="299"/>
      <c r="M14" s="299"/>
      <c r="N14" s="299"/>
      <c r="O14" s="299"/>
      <c r="P14" s="299"/>
      <c r="Q14" s="299"/>
      <c r="R14" s="299"/>
      <c r="S14" s="300"/>
    </row>
    <row r="15" spans="2:21" x14ac:dyDescent="0.15">
      <c r="B15" s="76"/>
      <c r="C15" s="68"/>
      <c r="D15" s="68"/>
      <c r="E15" s="68"/>
      <c r="F15" s="68"/>
      <c r="G15" s="68"/>
      <c r="H15" s="68"/>
      <c r="I15" s="68"/>
      <c r="J15" s="68"/>
      <c r="K15" s="68"/>
      <c r="L15" s="68"/>
      <c r="M15" s="68"/>
      <c r="N15" s="68"/>
      <c r="O15" s="68"/>
      <c r="P15" s="68"/>
      <c r="Q15" s="68"/>
      <c r="R15" s="68"/>
      <c r="S15" s="77"/>
    </row>
    <row r="16" spans="2:21" x14ac:dyDescent="0.15">
      <c r="B16" s="292" t="s">
        <v>49</v>
      </c>
      <c r="C16" s="293"/>
      <c r="D16" s="293"/>
      <c r="E16" s="293"/>
      <c r="F16" s="293"/>
      <c r="G16" s="293"/>
      <c r="H16" s="293"/>
      <c r="I16" s="293"/>
      <c r="J16" s="293"/>
      <c r="K16" s="293"/>
      <c r="L16" s="293"/>
      <c r="M16" s="293"/>
      <c r="N16" s="293"/>
      <c r="O16" s="293"/>
      <c r="P16" s="293"/>
      <c r="Q16" s="293"/>
      <c r="R16" s="293"/>
      <c r="S16" s="294"/>
    </row>
    <row r="17" spans="2:19" x14ac:dyDescent="0.15">
      <c r="B17" s="289" t="s">
        <v>75</v>
      </c>
      <c r="C17" s="290"/>
      <c r="D17" s="290"/>
      <c r="E17" s="290"/>
      <c r="F17" s="290"/>
      <c r="G17" s="290"/>
      <c r="H17" s="290"/>
      <c r="I17" s="290"/>
      <c r="J17" s="290"/>
      <c r="K17" s="290"/>
      <c r="L17" s="290"/>
      <c r="M17" s="290"/>
      <c r="N17" s="290"/>
      <c r="O17" s="290"/>
      <c r="P17" s="290"/>
      <c r="Q17" s="290"/>
      <c r="R17" s="290"/>
      <c r="S17" s="291"/>
    </row>
    <row r="18" spans="2:19" x14ac:dyDescent="0.15">
      <c r="B18" s="81"/>
      <c r="C18" s="82"/>
      <c r="D18" s="82"/>
      <c r="E18" s="82"/>
      <c r="F18" s="82"/>
      <c r="G18" s="82"/>
      <c r="H18" s="82"/>
      <c r="I18" s="82"/>
      <c r="J18" s="82"/>
      <c r="K18" s="82"/>
      <c r="L18" s="82"/>
      <c r="M18" s="82"/>
      <c r="N18" s="82"/>
      <c r="O18" s="82"/>
      <c r="P18" s="82"/>
      <c r="Q18" s="82"/>
      <c r="R18" s="82"/>
      <c r="S18" s="83"/>
    </row>
    <row r="19" spans="2:19" ht="17.25" customHeight="1" x14ac:dyDescent="0.15">
      <c r="B19" s="283" t="s">
        <v>50</v>
      </c>
      <c r="C19" s="284"/>
      <c r="D19" s="284"/>
      <c r="E19" s="284"/>
      <c r="F19" s="284"/>
      <c r="G19" s="284"/>
      <c r="H19" s="284"/>
      <c r="I19" s="284"/>
      <c r="J19" s="284"/>
      <c r="K19" s="284"/>
      <c r="L19" s="284"/>
      <c r="M19" s="284"/>
      <c r="N19" s="284"/>
      <c r="O19" s="284"/>
      <c r="P19" s="284"/>
      <c r="Q19" s="284"/>
      <c r="R19" s="284"/>
      <c r="S19" s="285"/>
    </row>
    <row r="20" spans="2:19" x14ac:dyDescent="0.15">
      <c r="B20" s="78"/>
      <c r="C20" s="69"/>
      <c r="D20" s="69"/>
      <c r="E20" s="69"/>
      <c r="F20" s="69"/>
      <c r="G20" s="69"/>
      <c r="H20" s="69"/>
      <c r="I20" s="69"/>
      <c r="J20" s="69"/>
      <c r="K20" s="69"/>
      <c r="L20" s="69"/>
      <c r="M20" s="69"/>
      <c r="N20" s="69"/>
      <c r="O20" s="69"/>
      <c r="P20" s="69"/>
      <c r="Q20" s="69"/>
      <c r="R20" s="69"/>
      <c r="S20" s="79"/>
    </row>
    <row r="21" spans="2:19" x14ac:dyDescent="0.15">
      <c r="B21" s="289" t="s">
        <v>53</v>
      </c>
      <c r="C21" s="290"/>
      <c r="D21" s="290"/>
      <c r="E21" s="290"/>
      <c r="F21" s="290"/>
      <c r="G21" s="290"/>
      <c r="H21" s="290"/>
      <c r="I21" s="290"/>
      <c r="J21" s="290"/>
      <c r="K21" s="290"/>
      <c r="L21" s="290"/>
      <c r="M21" s="290"/>
      <c r="N21" s="290"/>
      <c r="O21" s="290"/>
      <c r="P21" s="290"/>
      <c r="Q21" s="290"/>
      <c r="R21" s="290"/>
      <c r="S21" s="291"/>
    </row>
    <row r="22" spans="2:19" x14ac:dyDescent="0.15">
      <c r="B22" s="289"/>
      <c r="C22" s="290"/>
      <c r="D22" s="290"/>
      <c r="E22" s="290"/>
      <c r="F22" s="290"/>
      <c r="G22" s="290"/>
      <c r="H22" s="290"/>
      <c r="I22" s="290"/>
      <c r="J22" s="290"/>
      <c r="K22" s="290"/>
      <c r="L22" s="290"/>
      <c r="M22" s="290"/>
      <c r="N22" s="290"/>
      <c r="O22" s="290"/>
      <c r="P22" s="290"/>
      <c r="Q22" s="290"/>
      <c r="R22" s="290"/>
      <c r="S22" s="291"/>
    </row>
    <row r="23" spans="2:19" x14ac:dyDescent="0.15">
      <c r="B23" s="286" t="s">
        <v>44</v>
      </c>
      <c r="C23" s="287"/>
      <c r="D23" s="287"/>
      <c r="E23" s="287"/>
      <c r="F23" s="287"/>
      <c r="G23" s="287"/>
      <c r="H23" s="287"/>
      <c r="I23" s="287"/>
      <c r="J23" s="287"/>
      <c r="K23" s="287"/>
      <c r="L23" s="287"/>
      <c r="M23" s="287"/>
      <c r="N23" s="287"/>
      <c r="O23" s="287"/>
      <c r="P23" s="287"/>
      <c r="Q23" s="287"/>
      <c r="R23" s="287"/>
      <c r="S23" s="288"/>
    </row>
    <row r="24" spans="2:19" ht="18" thickBot="1" x14ac:dyDescent="0.2">
      <c r="B24" s="85"/>
      <c r="C24" s="86"/>
      <c r="D24" s="86"/>
      <c r="E24" s="86"/>
      <c r="F24" s="86"/>
      <c r="G24" s="86"/>
      <c r="H24" s="86"/>
      <c r="I24" s="86"/>
      <c r="J24" s="86"/>
      <c r="K24" s="86"/>
      <c r="L24" s="86"/>
      <c r="M24" s="86"/>
      <c r="N24" s="86"/>
      <c r="O24" s="86"/>
      <c r="P24" s="86"/>
      <c r="Q24" s="86"/>
      <c r="R24" s="86"/>
      <c r="S24" s="87"/>
    </row>
    <row r="25" spans="2:19" ht="18" thickBot="1" x14ac:dyDescent="0.2">
      <c r="B25" s="65"/>
      <c r="C25" s="65"/>
      <c r="D25" s="65"/>
      <c r="E25" s="65"/>
      <c r="F25" s="65"/>
      <c r="G25" s="65"/>
      <c r="H25" s="65"/>
      <c r="I25" s="65"/>
      <c r="J25" s="65"/>
      <c r="K25" s="65"/>
      <c r="L25" s="65"/>
      <c r="M25" s="65"/>
      <c r="N25" s="65"/>
      <c r="O25" s="65"/>
      <c r="P25" s="65"/>
      <c r="Q25" s="65"/>
      <c r="R25" s="65"/>
      <c r="S25" s="65"/>
    </row>
    <row r="26" spans="2:19" x14ac:dyDescent="0.15">
      <c r="B26" s="304" t="s">
        <v>37</v>
      </c>
      <c r="C26" s="305"/>
      <c r="D26" s="305"/>
      <c r="E26" s="305"/>
      <c r="F26" s="305"/>
      <c r="G26" s="305"/>
      <c r="H26" s="305"/>
      <c r="I26" s="305"/>
      <c r="J26" s="305"/>
      <c r="K26" s="305"/>
      <c r="L26" s="305"/>
      <c r="M26" s="305"/>
      <c r="N26" s="305"/>
      <c r="O26" s="305"/>
      <c r="P26" s="305"/>
      <c r="Q26" s="305"/>
      <c r="R26" s="305"/>
      <c r="S26" s="306"/>
    </row>
    <row r="27" spans="2:19" x14ac:dyDescent="0.15">
      <c r="B27" s="289" t="s">
        <v>46</v>
      </c>
      <c r="C27" s="290"/>
      <c r="D27" s="290"/>
      <c r="E27" s="290"/>
      <c r="F27" s="290"/>
      <c r="G27" s="290"/>
      <c r="H27" s="290"/>
      <c r="I27" s="290"/>
      <c r="J27" s="290"/>
      <c r="K27" s="290"/>
      <c r="L27" s="290"/>
      <c r="M27" s="290"/>
      <c r="N27" s="290"/>
      <c r="O27" s="290"/>
      <c r="P27" s="290"/>
      <c r="Q27" s="290"/>
      <c r="R27" s="290"/>
      <c r="S27" s="291"/>
    </row>
    <row r="28" spans="2:19" x14ac:dyDescent="0.15">
      <c r="B28" s="289" t="s">
        <v>56</v>
      </c>
      <c r="C28" s="290"/>
      <c r="D28" s="290"/>
      <c r="E28" s="290"/>
      <c r="F28" s="290"/>
      <c r="G28" s="290"/>
      <c r="H28" s="290"/>
      <c r="I28" s="290"/>
      <c r="J28" s="290"/>
      <c r="K28" s="290"/>
      <c r="L28" s="290"/>
      <c r="M28" s="290"/>
      <c r="N28" s="290"/>
      <c r="O28" s="290"/>
      <c r="P28" s="290"/>
      <c r="Q28" s="290"/>
      <c r="R28" s="290"/>
      <c r="S28" s="291"/>
    </row>
    <row r="29" spans="2:19" x14ac:dyDescent="0.15">
      <c r="B29" s="289"/>
      <c r="C29" s="290"/>
      <c r="D29" s="290"/>
      <c r="E29" s="290"/>
      <c r="F29" s="290"/>
      <c r="G29" s="290"/>
      <c r="H29" s="290"/>
      <c r="I29" s="290"/>
      <c r="J29" s="290"/>
      <c r="K29" s="290"/>
      <c r="L29" s="290"/>
      <c r="M29" s="290"/>
      <c r="N29" s="290"/>
      <c r="O29" s="290"/>
      <c r="P29" s="290"/>
      <c r="Q29" s="290"/>
      <c r="R29" s="290"/>
      <c r="S29" s="291"/>
    </row>
    <row r="30" spans="2:19" x14ac:dyDescent="0.15">
      <c r="B30" s="80"/>
      <c r="C30" s="67"/>
      <c r="D30" s="67"/>
      <c r="E30" s="67"/>
      <c r="F30" s="67"/>
      <c r="G30" s="67"/>
      <c r="H30" s="67"/>
      <c r="I30" s="67"/>
      <c r="J30" s="67"/>
      <c r="K30" s="67"/>
      <c r="L30" s="67"/>
      <c r="M30" s="67"/>
      <c r="N30" s="67"/>
      <c r="O30" s="67"/>
      <c r="P30" s="67"/>
      <c r="Q30" s="67"/>
      <c r="R30" s="67"/>
      <c r="S30" s="75"/>
    </row>
    <row r="31" spans="2:19" x14ac:dyDescent="0.15">
      <c r="B31" s="289" t="s">
        <v>47</v>
      </c>
      <c r="C31" s="290"/>
      <c r="D31" s="290"/>
      <c r="E31" s="290"/>
      <c r="F31" s="290"/>
      <c r="G31" s="290"/>
      <c r="H31" s="290"/>
      <c r="I31" s="290"/>
      <c r="J31" s="290"/>
      <c r="K31" s="290"/>
      <c r="L31" s="290"/>
      <c r="M31" s="290"/>
      <c r="N31" s="290"/>
      <c r="O31" s="290"/>
      <c r="P31" s="290"/>
      <c r="Q31" s="290"/>
      <c r="R31" s="290"/>
      <c r="S31" s="291"/>
    </row>
    <row r="32" spans="2:19" x14ac:dyDescent="0.15">
      <c r="B32" s="307" t="s">
        <v>76</v>
      </c>
      <c r="C32" s="308"/>
      <c r="D32" s="308"/>
      <c r="E32" s="308"/>
      <c r="F32" s="308"/>
      <c r="G32" s="308"/>
      <c r="H32" s="308"/>
      <c r="I32" s="308"/>
      <c r="J32" s="308"/>
      <c r="K32" s="308"/>
      <c r="L32" s="308"/>
      <c r="M32" s="308"/>
      <c r="N32" s="308"/>
      <c r="O32" s="308"/>
      <c r="P32" s="308"/>
      <c r="Q32" s="308"/>
      <c r="R32" s="308"/>
      <c r="S32" s="309"/>
    </row>
    <row r="33" spans="2:19" ht="15" customHeight="1" x14ac:dyDescent="0.15">
      <c r="B33" s="84"/>
      <c r="C33" s="67"/>
      <c r="D33" s="67"/>
      <c r="E33" s="67"/>
      <c r="F33" s="67"/>
      <c r="G33" s="67"/>
      <c r="H33" s="67"/>
      <c r="I33" s="67"/>
      <c r="J33" s="67"/>
      <c r="K33" s="67"/>
      <c r="L33" s="67"/>
      <c r="M33" s="67"/>
      <c r="N33" s="67"/>
      <c r="O33" s="67"/>
      <c r="P33" s="67"/>
      <c r="Q33" s="67"/>
      <c r="R33" s="67"/>
      <c r="S33" s="75"/>
    </row>
    <row r="34" spans="2:19" x14ac:dyDescent="0.15">
      <c r="B34" s="289" t="s">
        <v>45</v>
      </c>
      <c r="C34" s="290"/>
      <c r="D34" s="290"/>
      <c r="E34" s="290"/>
      <c r="F34" s="290"/>
      <c r="G34" s="290"/>
      <c r="H34" s="290"/>
      <c r="I34" s="290"/>
      <c r="J34" s="290"/>
      <c r="K34" s="290"/>
      <c r="L34" s="290"/>
      <c r="M34" s="290"/>
      <c r="N34" s="290"/>
      <c r="O34" s="290"/>
      <c r="P34" s="290"/>
      <c r="Q34" s="290"/>
      <c r="R34" s="290"/>
      <c r="S34" s="291"/>
    </row>
    <row r="35" spans="2:19" x14ac:dyDescent="0.15">
      <c r="B35" s="81"/>
      <c r="C35" s="82"/>
      <c r="D35" s="82"/>
      <c r="E35" s="82"/>
      <c r="F35" s="82"/>
      <c r="G35" s="82"/>
      <c r="H35" s="82"/>
      <c r="I35" s="82"/>
      <c r="J35" s="82"/>
      <c r="K35" s="82"/>
      <c r="L35" s="82"/>
      <c r="M35" s="82"/>
      <c r="N35" s="82"/>
      <c r="O35" s="82"/>
      <c r="P35" s="82"/>
      <c r="Q35" s="82"/>
      <c r="R35" s="82"/>
      <c r="S35" s="83"/>
    </row>
    <row r="36" spans="2:19" s="201" customFormat="1" ht="24" x14ac:dyDescent="0.15">
      <c r="B36" s="310" t="s">
        <v>87</v>
      </c>
      <c r="C36" s="311"/>
      <c r="D36" s="311"/>
      <c r="E36" s="311"/>
      <c r="F36" s="311"/>
      <c r="G36" s="311"/>
      <c r="H36" s="311"/>
      <c r="I36" s="311"/>
      <c r="J36" s="311"/>
      <c r="K36" s="311"/>
      <c r="L36" s="311"/>
      <c r="M36" s="311"/>
      <c r="N36" s="311"/>
      <c r="O36" s="311"/>
      <c r="P36" s="311"/>
      <c r="Q36" s="311"/>
      <c r="R36" s="311"/>
      <c r="S36" s="312"/>
    </row>
    <row r="37" spans="2:19" s="201" customFormat="1" ht="24" x14ac:dyDescent="0.15">
      <c r="B37" s="310" t="s">
        <v>88</v>
      </c>
      <c r="C37" s="311"/>
      <c r="D37" s="311"/>
      <c r="E37" s="311"/>
      <c r="F37" s="311"/>
      <c r="G37" s="311"/>
      <c r="H37" s="311"/>
      <c r="I37" s="311"/>
      <c r="J37" s="311"/>
      <c r="K37" s="311"/>
      <c r="L37" s="311"/>
      <c r="M37" s="311"/>
      <c r="N37" s="311"/>
      <c r="O37" s="311"/>
      <c r="P37" s="311"/>
      <c r="Q37" s="311"/>
      <c r="R37" s="311"/>
      <c r="S37" s="312"/>
    </row>
    <row r="38" spans="2:19" s="201" customFormat="1" ht="17.25" customHeight="1" x14ac:dyDescent="0.15">
      <c r="B38" s="199"/>
      <c r="C38" s="202"/>
      <c r="D38" s="202"/>
      <c r="E38" s="202"/>
      <c r="F38" s="202"/>
      <c r="G38" s="202"/>
      <c r="H38" s="202"/>
      <c r="I38" s="202"/>
      <c r="J38" s="202"/>
      <c r="K38" s="202"/>
      <c r="L38" s="202"/>
      <c r="M38" s="202"/>
      <c r="N38" s="202"/>
      <c r="O38" s="202"/>
      <c r="P38" s="202"/>
      <c r="Q38" s="202"/>
      <c r="R38" s="202"/>
      <c r="S38" s="200"/>
    </row>
    <row r="39" spans="2:19" s="201" customFormat="1" x14ac:dyDescent="0.15">
      <c r="B39" s="313" t="s">
        <v>81</v>
      </c>
      <c r="C39" s="314"/>
      <c r="D39" s="314"/>
      <c r="E39" s="314"/>
      <c r="F39" s="314"/>
      <c r="G39" s="314"/>
      <c r="H39" s="314"/>
      <c r="I39" s="314"/>
      <c r="J39" s="314"/>
      <c r="K39" s="314"/>
      <c r="L39" s="314"/>
      <c r="M39" s="314"/>
      <c r="N39" s="314"/>
      <c r="O39" s="314"/>
      <c r="P39" s="314"/>
      <c r="Q39" s="314"/>
      <c r="R39" s="314"/>
      <c r="S39" s="315"/>
    </row>
    <row r="40" spans="2:19" s="201" customFormat="1" x14ac:dyDescent="0.15">
      <c r="B40" s="313" t="s">
        <v>89</v>
      </c>
      <c r="C40" s="314"/>
      <c r="D40" s="314"/>
      <c r="E40" s="314"/>
      <c r="F40" s="314"/>
      <c r="G40" s="314"/>
      <c r="H40" s="314"/>
      <c r="I40" s="314"/>
      <c r="J40" s="314"/>
      <c r="K40" s="314"/>
      <c r="L40" s="314"/>
      <c r="M40" s="314"/>
      <c r="N40" s="314"/>
      <c r="O40" s="314"/>
      <c r="P40" s="314"/>
      <c r="Q40" s="314"/>
      <c r="R40" s="314"/>
      <c r="S40" s="315"/>
    </row>
    <row r="41" spans="2:19" x14ac:dyDescent="0.15">
      <c r="B41" s="307" t="s">
        <v>48</v>
      </c>
      <c r="C41" s="308"/>
      <c r="D41" s="308"/>
      <c r="E41" s="308"/>
      <c r="F41" s="308"/>
      <c r="G41" s="308"/>
      <c r="H41" s="308"/>
      <c r="I41" s="308"/>
      <c r="J41" s="308"/>
      <c r="K41" s="308"/>
      <c r="L41" s="308"/>
      <c r="M41" s="308"/>
      <c r="N41" s="308"/>
      <c r="O41" s="308"/>
      <c r="P41" s="308"/>
      <c r="Q41" s="308"/>
      <c r="R41" s="308"/>
      <c r="S41" s="309"/>
    </row>
    <row r="42" spans="2:19" ht="18" thickBot="1" x14ac:dyDescent="0.2">
      <c r="B42" s="85"/>
      <c r="C42" s="86"/>
      <c r="D42" s="86"/>
      <c r="E42" s="86"/>
      <c r="F42" s="86"/>
      <c r="G42" s="86"/>
      <c r="H42" s="86"/>
      <c r="I42" s="86"/>
      <c r="J42" s="86"/>
      <c r="K42" s="86"/>
      <c r="L42" s="86"/>
      <c r="M42" s="86"/>
      <c r="N42" s="86"/>
      <c r="O42" s="86"/>
      <c r="P42" s="86"/>
      <c r="Q42" s="86"/>
      <c r="R42" s="86"/>
      <c r="S42" s="87"/>
    </row>
  </sheetData>
  <sheetProtection algorithmName="SHA-512" hashValue="T0mGrx5nfPKL+4Hyd7yrxDQpZFBwpyyR35cv84bLtM3L3RVBGXk78lTOmhTojyifoqnvSBSt6wWqPAtso5noNw==" saltValue="CAjhBjPtC0XBSsAEyFNsSg==" spinCount="100000" sheet="1" objects="1" scenarios="1"/>
  <mergeCells count="23">
    <mergeCell ref="B26:S26"/>
    <mergeCell ref="B41:S41"/>
    <mergeCell ref="B36:S36"/>
    <mergeCell ref="B34:S34"/>
    <mergeCell ref="B32:S32"/>
    <mergeCell ref="B27:S27"/>
    <mergeCell ref="B31:S31"/>
    <mergeCell ref="B29:S29"/>
    <mergeCell ref="B28:S28"/>
    <mergeCell ref="B39:S39"/>
    <mergeCell ref="B40:S40"/>
    <mergeCell ref="B37:S37"/>
    <mergeCell ref="B3:S3"/>
    <mergeCell ref="B11:S11"/>
    <mergeCell ref="B12:S12"/>
    <mergeCell ref="B14:S14"/>
    <mergeCell ref="B13:S13"/>
    <mergeCell ref="B19:S19"/>
    <mergeCell ref="B23:S23"/>
    <mergeCell ref="B21:S21"/>
    <mergeCell ref="B16:S16"/>
    <mergeCell ref="B17:S17"/>
    <mergeCell ref="B22:S22"/>
  </mergeCells>
  <phoneticPr fontId="7"/>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I62"/>
  <sheetViews>
    <sheetView zoomScaleNormal="100" workbookViewId="0">
      <selection activeCell="A3" sqref="A3:G3"/>
    </sheetView>
  </sheetViews>
  <sheetFormatPr defaultColWidth="11.75" defaultRowHeight="17.25" customHeight="1" x14ac:dyDescent="0.15"/>
  <cols>
    <col min="1" max="1" width="11.75" style="39"/>
    <col min="2" max="5" width="11.75" style="1"/>
    <col min="6" max="6" width="0" style="1" hidden="1" customWidth="1"/>
  </cols>
  <sheetData>
    <row r="1" spans="1:9" s="40" customFormat="1" ht="37.5" customHeight="1" x14ac:dyDescent="0.15">
      <c r="A1" s="316" t="s">
        <v>35</v>
      </c>
      <c r="B1" s="316"/>
      <c r="C1" s="316"/>
      <c r="D1" s="316"/>
      <c r="E1" s="316"/>
      <c r="F1" s="316"/>
    </row>
    <row r="2" spans="1:9" ht="17.25" customHeight="1" x14ac:dyDescent="0.15">
      <c r="A2" s="58" t="s">
        <v>28</v>
      </c>
      <c r="B2" s="59" t="s">
        <v>29</v>
      </c>
      <c r="C2" s="59" t="s">
        <v>30</v>
      </c>
      <c r="D2" s="59" t="s">
        <v>31</v>
      </c>
      <c r="E2" s="59" t="s">
        <v>32</v>
      </c>
      <c r="F2" s="60"/>
      <c r="G2" s="55" t="s">
        <v>84</v>
      </c>
    </row>
    <row r="3" spans="1:9" ht="17.25" customHeight="1" x14ac:dyDescent="0.15">
      <c r="A3" s="41"/>
      <c r="B3" s="41"/>
      <c r="C3" s="41"/>
      <c r="D3" s="41"/>
      <c r="E3" s="41"/>
      <c r="F3" s="41"/>
      <c r="G3" s="203"/>
    </row>
    <row r="4" spans="1:9" ht="17.25" customHeight="1" x14ac:dyDescent="0.15">
      <c r="A4" s="41"/>
      <c r="B4" s="41"/>
      <c r="C4" s="41"/>
      <c r="D4" s="41"/>
      <c r="E4" s="41"/>
      <c r="F4" s="41"/>
      <c r="G4" s="41"/>
    </row>
    <row r="5" spans="1:9" ht="17.25" customHeight="1" x14ac:dyDescent="0.15">
      <c r="A5" s="41"/>
      <c r="B5" s="41"/>
      <c r="C5" s="41"/>
      <c r="D5" s="41"/>
      <c r="E5" s="41"/>
      <c r="F5" s="41"/>
      <c r="G5" s="41"/>
    </row>
    <row r="6" spans="1:9" ht="17.25" customHeight="1" x14ac:dyDescent="0.15">
      <c r="A6" s="41"/>
      <c r="B6" s="41"/>
      <c r="C6" s="41"/>
      <c r="D6" s="41"/>
      <c r="E6" s="41"/>
      <c r="F6" s="41"/>
      <c r="G6" s="41"/>
      <c r="I6" s="7"/>
    </row>
    <row r="7" spans="1:9" ht="17.25" customHeight="1" x14ac:dyDescent="0.15">
      <c r="A7" s="41"/>
      <c r="B7" s="41"/>
      <c r="C7" s="41"/>
      <c r="D7" s="41"/>
      <c r="E7" s="41"/>
      <c r="F7" s="41"/>
      <c r="G7" s="41"/>
    </row>
    <row r="8" spans="1:9" ht="17.25" customHeight="1" x14ac:dyDescent="0.15">
      <c r="A8" s="41"/>
      <c r="B8" s="41"/>
      <c r="C8" s="41"/>
      <c r="D8" s="41"/>
      <c r="E8" s="41"/>
      <c r="F8" s="41"/>
      <c r="G8" s="41"/>
    </row>
    <row r="9" spans="1:9" ht="17.25" customHeight="1" x14ac:dyDescent="0.15">
      <c r="A9" s="41"/>
      <c r="B9" s="41"/>
      <c r="C9" s="41"/>
      <c r="D9" s="41"/>
      <c r="E9" s="41"/>
      <c r="F9" s="41"/>
      <c r="G9" s="41"/>
    </row>
    <row r="10" spans="1:9" ht="17.25" customHeight="1" x14ac:dyDescent="0.15">
      <c r="A10" s="41"/>
      <c r="B10" s="41"/>
      <c r="C10" s="41"/>
      <c r="D10" s="41"/>
      <c r="E10" s="41"/>
      <c r="F10" s="41"/>
      <c r="G10" s="41"/>
    </row>
    <row r="11" spans="1:9" ht="17.25" customHeight="1" x14ac:dyDescent="0.15">
      <c r="A11" s="41"/>
      <c r="B11" s="41"/>
      <c r="C11" s="41"/>
      <c r="D11" s="41"/>
      <c r="E11" s="41"/>
      <c r="F11" s="41"/>
      <c r="G11" s="41"/>
    </row>
    <row r="12" spans="1:9" ht="17.25" customHeight="1" x14ac:dyDescent="0.15">
      <c r="A12" s="41"/>
      <c r="B12" s="41"/>
      <c r="C12" s="41"/>
      <c r="D12" s="41"/>
      <c r="E12" s="41"/>
      <c r="F12" s="41"/>
      <c r="G12" s="41"/>
    </row>
    <row r="13" spans="1:9" ht="17.25" customHeight="1" x14ac:dyDescent="0.15">
      <c r="A13" s="41"/>
      <c r="B13" s="41"/>
      <c r="C13" s="41"/>
      <c r="D13" s="41"/>
      <c r="E13" s="41"/>
      <c r="F13" s="41"/>
      <c r="G13" s="41"/>
    </row>
    <row r="14" spans="1:9" ht="17.25" customHeight="1" x14ac:dyDescent="0.15">
      <c r="A14" s="41"/>
      <c r="B14" s="41"/>
      <c r="C14" s="41"/>
      <c r="D14" s="41"/>
      <c r="E14" s="41"/>
      <c r="F14" s="41"/>
      <c r="G14" s="41"/>
    </row>
    <row r="15" spans="1:9" ht="17.25" customHeight="1" x14ac:dyDescent="0.15">
      <c r="A15" s="41"/>
      <c r="B15" s="41"/>
      <c r="C15" s="41"/>
      <c r="D15" s="41"/>
      <c r="E15" s="41"/>
      <c r="F15" s="41"/>
      <c r="G15" s="41"/>
    </row>
    <row r="16" spans="1:9" ht="17.25" customHeight="1" x14ac:dyDescent="0.15">
      <c r="A16" s="41"/>
      <c r="B16" s="41"/>
      <c r="C16" s="41"/>
      <c r="D16" s="41"/>
      <c r="E16" s="41"/>
      <c r="F16" s="41"/>
      <c r="G16" s="41"/>
    </row>
    <row r="17" spans="1:7" ht="17.25" customHeight="1" x14ac:dyDescent="0.15">
      <c r="A17" s="41"/>
      <c r="B17" s="41"/>
      <c r="C17" s="41"/>
      <c r="D17" s="41"/>
      <c r="E17" s="41"/>
      <c r="F17" s="41"/>
      <c r="G17" s="41"/>
    </row>
    <row r="18" spans="1:7" ht="17.25" customHeight="1" x14ac:dyDescent="0.15">
      <c r="A18" s="41"/>
      <c r="B18" s="41"/>
      <c r="C18" s="41"/>
      <c r="D18" s="41"/>
      <c r="E18" s="41"/>
      <c r="F18" s="41"/>
      <c r="G18" s="41"/>
    </row>
    <row r="19" spans="1:7" ht="17.25" customHeight="1" x14ac:dyDescent="0.15">
      <c r="A19" s="41"/>
      <c r="B19" s="41"/>
      <c r="C19" s="41"/>
      <c r="D19" s="41"/>
      <c r="E19" s="41"/>
      <c r="F19" s="41"/>
      <c r="G19" s="41"/>
    </row>
    <row r="20" spans="1:7" ht="17.25" customHeight="1" x14ac:dyDescent="0.15">
      <c r="A20" s="41"/>
      <c r="B20" s="41"/>
      <c r="C20" s="41"/>
      <c r="D20" s="41"/>
      <c r="E20" s="41"/>
      <c r="F20" s="41"/>
      <c r="G20" s="41"/>
    </row>
    <row r="21" spans="1:7" ht="17.25" customHeight="1" x14ac:dyDescent="0.15">
      <c r="A21" s="41"/>
      <c r="B21" s="41"/>
      <c r="C21" s="41"/>
      <c r="D21" s="41"/>
      <c r="E21" s="41"/>
      <c r="F21" s="41"/>
      <c r="G21" s="41"/>
    </row>
    <row r="22" spans="1:7" ht="17.25" customHeight="1" x14ac:dyDescent="0.15">
      <c r="A22" s="41"/>
      <c r="B22" s="41"/>
      <c r="C22" s="41"/>
      <c r="D22" s="41"/>
      <c r="E22" s="41"/>
      <c r="F22" s="41"/>
      <c r="G22" s="41"/>
    </row>
    <row r="23" spans="1:7" ht="17.25" customHeight="1" x14ac:dyDescent="0.15">
      <c r="A23" s="41"/>
      <c r="B23" s="41"/>
      <c r="C23" s="41"/>
      <c r="D23" s="41"/>
      <c r="E23" s="41"/>
      <c r="F23" s="41"/>
      <c r="G23" s="41"/>
    </row>
    <row r="24" spans="1:7" ht="17.25" customHeight="1" x14ac:dyDescent="0.15">
      <c r="A24" s="41"/>
      <c r="B24" s="41"/>
      <c r="C24" s="41"/>
      <c r="D24" s="41"/>
      <c r="E24" s="41"/>
      <c r="F24" s="41"/>
      <c r="G24" s="41"/>
    </row>
    <row r="25" spans="1:7" ht="17.25" customHeight="1" x14ac:dyDescent="0.15">
      <c r="A25" s="41"/>
      <c r="B25" s="41"/>
      <c r="C25" s="41"/>
      <c r="D25" s="41"/>
      <c r="E25" s="41"/>
      <c r="F25" s="41"/>
      <c r="G25" s="41"/>
    </row>
    <row r="26" spans="1:7" ht="17.25" customHeight="1" x14ac:dyDescent="0.15">
      <c r="A26" s="41"/>
      <c r="B26" s="41"/>
      <c r="C26" s="41"/>
      <c r="D26" s="41"/>
      <c r="E26" s="41"/>
      <c r="F26" s="41"/>
      <c r="G26" s="41"/>
    </row>
    <row r="27" spans="1:7" ht="17.25" customHeight="1" x14ac:dyDescent="0.15">
      <c r="A27" s="41"/>
      <c r="B27" s="41"/>
      <c r="C27" s="41"/>
      <c r="D27" s="41"/>
      <c r="E27" s="41"/>
      <c r="F27" s="41"/>
      <c r="G27" s="41"/>
    </row>
    <row r="28" spans="1:7" ht="17.25" customHeight="1" x14ac:dyDescent="0.15">
      <c r="A28" s="41"/>
      <c r="B28" s="41"/>
      <c r="C28" s="41"/>
      <c r="D28" s="41"/>
      <c r="E28" s="41"/>
      <c r="F28" s="41"/>
      <c r="G28" s="41"/>
    </row>
    <row r="29" spans="1:7" ht="17.25" customHeight="1" x14ac:dyDescent="0.15">
      <c r="A29" s="41"/>
      <c r="B29" s="41"/>
      <c r="C29" s="41"/>
      <c r="D29" s="41"/>
      <c r="E29" s="41"/>
      <c r="F29" s="41"/>
      <c r="G29" s="41"/>
    </row>
    <row r="30" spans="1:7" ht="17.25" customHeight="1" x14ac:dyDescent="0.15">
      <c r="A30" s="41"/>
      <c r="B30" s="41"/>
      <c r="C30" s="41"/>
      <c r="D30" s="41"/>
      <c r="E30" s="41"/>
      <c r="F30" s="41"/>
      <c r="G30" s="41"/>
    </row>
    <row r="31" spans="1:7" ht="17.25" customHeight="1" x14ac:dyDescent="0.15">
      <c r="A31" s="41"/>
      <c r="B31" s="41"/>
      <c r="C31" s="41"/>
      <c r="D31" s="41"/>
      <c r="E31" s="41"/>
      <c r="F31" s="41"/>
      <c r="G31" s="41"/>
    </row>
    <row r="32" spans="1:7" ht="17.25" customHeight="1" x14ac:dyDescent="0.15">
      <c r="A32" s="41"/>
      <c r="B32" s="41"/>
      <c r="C32" s="41"/>
      <c r="D32" s="41"/>
      <c r="E32" s="41"/>
      <c r="F32" s="41"/>
      <c r="G32" s="41"/>
    </row>
    <row r="33" spans="1:9" ht="17.25" customHeight="1" x14ac:dyDescent="0.15">
      <c r="A33" s="41"/>
      <c r="B33" s="41"/>
      <c r="C33" s="41"/>
      <c r="D33" s="41"/>
      <c r="E33" s="41"/>
      <c r="F33" s="41"/>
      <c r="G33" s="41"/>
    </row>
    <row r="34" spans="1:9" ht="17.25" customHeight="1" x14ac:dyDescent="0.15">
      <c r="A34" s="41"/>
      <c r="B34" s="41"/>
      <c r="C34" s="41"/>
      <c r="D34" s="41"/>
      <c r="E34" s="41"/>
      <c r="F34" s="41"/>
      <c r="G34" s="41"/>
    </row>
    <row r="35" spans="1:9" ht="17.25" customHeight="1" x14ac:dyDescent="0.15">
      <c r="A35" s="41"/>
      <c r="B35" s="41"/>
      <c r="C35" s="41"/>
      <c r="D35" s="41"/>
      <c r="E35" s="41"/>
      <c r="F35" s="41"/>
      <c r="G35" s="41"/>
    </row>
    <row r="36" spans="1:9" ht="17.25" customHeight="1" x14ac:dyDescent="0.15">
      <c r="A36" s="41"/>
      <c r="B36" s="41"/>
      <c r="C36" s="41"/>
      <c r="D36" s="41"/>
      <c r="E36" s="41"/>
      <c r="F36" s="41"/>
      <c r="G36" s="41"/>
    </row>
    <row r="37" spans="1:9" ht="17.25" customHeight="1" x14ac:dyDescent="0.15">
      <c r="A37" s="41"/>
      <c r="B37" s="41"/>
      <c r="C37" s="41"/>
      <c r="D37" s="41"/>
      <c r="E37" s="41"/>
      <c r="F37" s="41"/>
      <c r="G37" s="41"/>
    </row>
    <row r="38" spans="1:9" ht="17.25" customHeight="1" x14ac:dyDescent="0.15">
      <c r="A38" s="41"/>
      <c r="B38" s="41"/>
      <c r="C38" s="41"/>
      <c r="D38" s="41"/>
      <c r="E38" s="41"/>
      <c r="F38" s="41"/>
      <c r="G38" s="42"/>
    </row>
    <row r="39" spans="1:9" ht="17.25" customHeight="1" x14ac:dyDescent="0.15">
      <c r="A39" s="41"/>
      <c r="B39" s="41"/>
      <c r="C39" s="41"/>
      <c r="D39" s="41"/>
      <c r="E39" s="41"/>
      <c r="F39" s="41"/>
      <c r="G39" s="42"/>
    </row>
    <row r="40" spans="1:9" ht="17.25" customHeight="1" x14ac:dyDescent="0.15">
      <c r="A40" s="41"/>
      <c r="B40" s="41"/>
      <c r="C40" s="41"/>
      <c r="D40" s="41"/>
      <c r="E40" s="41"/>
      <c r="F40" s="41"/>
      <c r="G40" s="42"/>
    </row>
    <row r="41" spans="1:9" ht="17.25" customHeight="1" x14ac:dyDescent="0.15">
      <c r="A41" s="41"/>
      <c r="B41" s="41"/>
      <c r="C41" s="41"/>
      <c r="D41" s="41"/>
      <c r="E41" s="41"/>
      <c r="F41" s="41"/>
      <c r="G41" s="42"/>
    </row>
    <row r="42" spans="1:9" ht="17.25" customHeight="1" x14ac:dyDescent="0.15">
      <c r="A42" s="41"/>
      <c r="B42" s="41"/>
      <c r="C42" s="41"/>
      <c r="D42" s="41"/>
      <c r="E42" s="41"/>
      <c r="F42" s="41"/>
      <c r="G42" s="42"/>
    </row>
    <row r="43" spans="1:9" ht="17.25" customHeight="1" x14ac:dyDescent="0.15">
      <c r="A43" s="41"/>
      <c r="B43" s="41"/>
      <c r="C43" s="41"/>
      <c r="D43" s="41"/>
      <c r="E43" s="41"/>
      <c r="F43" s="41"/>
      <c r="G43" s="42"/>
      <c r="H43" s="7"/>
    </row>
    <row r="44" spans="1:9" ht="17.25" customHeight="1" x14ac:dyDescent="0.15">
      <c r="A44" s="41"/>
      <c r="B44" s="41"/>
      <c r="C44" s="41"/>
      <c r="D44" s="41"/>
      <c r="E44" s="41"/>
      <c r="F44" s="41"/>
      <c r="G44" s="42"/>
      <c r="H44" s="7"/>
      <c r="I44" s="7"/>
    </row>
    <row r="45" spans="1:9" ht="17.25" customHeight="1" x14ac:dyDescent="0.15">
      <c r="A45" s="41"/>
      <c r="B45" s="41"/>
      <c r="C45" s="41"/>
      <c r="D45" s="41"/>
      <c r="E45" s="41"/>
      <c r="F45" s="41"/>
      <c r="G45" s="42"/>
    </row>
    <row r="46" spans="1:9" ht="17.25" customHeight="1" x14ac:dyDescent="0.15">
      <c r="A46" s="41"/>
      <c r="B46" s="41"/>
      <c r="C46" s="41"/>
      <c r="D46" s="41"/>
      <c r="E46" s="41"/>
      <c r="F46" s="41"/>
      <c r="G46" s="42"/>
    </row>
    <row r="47" spans="1:9" ht="17.25" customHeight="1" x14ac:dyDescent="0.15">
      <c r="A47" s="41"/>
      <c r="B47" s="41"/>
      <c r="C47" s="41"/>
      <c r="D47" s="41"/>
      <c r="E47" s="41"/>
      <c r="F47" s="41"/>
      <c r="G47" s="42"/>
    </row>
    <row r="48" spans="1:9" ht="17.25" customHeight="1" x14ac:dyDescent="0.15">
      <c r="A48" s="41"/>
      <c r="B48" s="41"/>
      <c r="C48" s="41"/>
      <c r="D48" s="41"/>
      <c r="E48" s="41"/>
      <c r="F48" s="41"/>
      <c r="G48" s="42"/>
    </row>
    <row r="49" spans="1:7" ht="17.25" customHeight="1" x14ac:dyDescent="0.15">
      <c r="A49" s="41"/>
      <c r="B49" s="41"/>
      <c r="C49" s="41"/>
      <c r="D49" s="41"/>
      <c r="E49" s="41"/>
      <c r="F49" s="41"/>
      <c r="G49" s="42"/>
    </row>
    <row r="50" spans="1:7" ht="17.25" customHeight="1" x14ac:dyDescent="0.15">
      <c r="A50" s="41"/>
      <c r="B50" s="41"/>
      <c r="C50" s="41"/>
      <c r="D50" s="41"/>
      <c r="E50" s="41"/>
      <c r="F50" s="41"/>
      <c r="G50" s="42"/>
    </row>
    <row r="51" spans="1:7" ht="17.25" customHeight="1" x14ac:dyDescent="0.15">
      <c r="A51" s="41"/>
      <c r="B51" s="41"/>
      <c r="C51" s="41"/>
      <c r="D51" s="41"/>
      <c r="E51" s="41"/>
      <c r="F51" s="41"/>
      <c r="G51" s="42"/>
    </row>
    <row r="52" spans="1:7" ht="17.25" customHeight="1" x14ac:dyDescent="0.15">
      <c r="A52" s="41"/>
      <c r="B52" s="41"/>
      <c r="C52" s="41"/>
      <c r="D52" s="41"/>
      <c r="E52" s="41"/>
      <c r="F52" s="41"/>
      <c r="G52" s="42"/>
    </row>
    <row r="53" spans="1:7" ht="17.25" customHeight="1" x14ac:dyDescent="0.15">
      <c r="A53" s="41"/>
      <c r="B53" s="41"/>
      <c r="C53" s="41"/>
      <c r="D53" s="41"/>
      <c r="E53" s="41"/>
      <c r="F53" s="41"/>
      <c r="G53" s="42"/>
    </row>
    <row r="54" spans="1:7" ht="17.25" customHeight="1" x14ac:dyDescent="0.15">
      <c r="A54" s="41"/>
      <c r="B54" s="41"/>
      <c r="C54" s="41"/>
      <c r="D54" s="41"/>
      <c r="E54" s="41"/>
      <c r="F54" s="41"/>
      <c r="G54" s="42"/>
    </row>
    <row r="55" spans="1:7" ht="17.25" customHeight="1" x14ac:dyDescent="0.15">
      <c r="A55" s="41"/>
      <c r="B55" s="62"/>
      <c r="C55" s="62"/>
      <c r="D55" s="41"/>
      <c r="E55" s="41"/>
      <c r="F55" s="41"/>
      <c r="G55" s="42"/>
    </row>
    <row r="56" spans="1:7" ht="17.25" customHeight="1" x14ac:dyDescent="0.15">
      <c r="A56" s="41"/>
      <c r="B56" s="62"/>
      <c r="C56" s="62"/>
      <c r="D56" s="41"/>
      <c r="E56" s="41"/>
      <c r="F56" s="41"/>
      <c r="G56" s="42"/>
    </row>
    <row r="57" spans="1:7" ht="17.25" customHeight="1" x14ac:dyDescent="0.15">
      <c r="A57" s="41"/>
      <c r="B57" s="62"/>
      <c r="C57" s="62"/>
      <c r="D57" s="41"/>
      <c r="E57" s="41"/>
      <c r="F57" s="41"/>
      <c r="G57" s="42"/>
    </row>
    <row r="58" spans="1:7" ht="17.25" customHeight="1" x14ac:dyDescent="0.15">
      <c r="A58" s="41"/>
      <c r="B58" s="62"/>
      <c r="C58" s="62"/>
      <c r="D58" s="41"/>
      <c r="E58" s="41"/>
      <c r="F58" s="41"/>
      <c r="G58" s="42"/>
    </row>
    <row r="59" spans="1:7" ht="17.25" customHeight="1" x14ac:dyDescent="0.15">
      <c r="A59" s="41"/>
      <c r="B59" s="62"/>
      <c r="C59" s="62"/>
      <c r="D59" s="41"/>
      <c r="E59" s="41"/>
      <c r="F59" s="41"/>
      <c r="G59" s="42" t="str">
        <f>IF(C59="","",$C$1)</f>
        <v/>
      </c>
    </row>
    <row r="60" spans="1:7" ht="17.25" customHeight="1" x14ac:dyDescent="0.15">
      <c r="A60" s="41"/>
      <c r="B60" s="62"/>
      <c r="C60" s="62"/>
      <c r="D60" s="41"/>
      <c r="E60" s="41"/>
      <c r="F60" s="41"/>
      <c r="G60" s="42" t="str">
        <f>IF(C60="","",$C$1)</f>
        <v/>
      </c>
    </row>
    <row r="61" spans="1:7" ht="17.25" customHeight="1" x14ac:dyDescent="0.15">
      <c r="A61" s="41"/>
      <c r="B61" s="62"/>
      <c r="C61" s="62"/>
      <c r="D61" s="41"/>
      <c r="E61" s="41"/>
      <c r="F61" s="41"/>
      <c r="G61" s="42" t="str">
        <f>IF(C61="","",$C$1)</f>
        <v/>
      </c>
    </row>
    <row r="62" spans="1:7" ht="17.25" customHeight="1" x14ac:dyDescent="0.15">
      <c r="A62" s="41"/>
      <c r="B62" s="62"/>
      <c r="C62" s="62"/>
      <c r="D62" s="41"/>
      <c r="E62" s="41"/>
      <c r="F62" s="41"/>
      <c r="G62" s="42" t="str">
        <f>IF(C62="","",$C$1)</f>
        <v/>
      </c>
    </row>
  </sheetData>
  <mergeCells count="1">
    <mergeCell ref="A1:F1"/>
  </mergeCells>
  <phoneticPr fontId="2"/>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3399"/>
  </sheetPr>
  <dimension ref="A1:I62"/>
  <sheetViews>
    <sheetView zoomScaleNormal="100" workbookViewId="0">
      <selection activeCell="G3" sqref="A3:G3"/>
    </sheetView>
  </sheetViews>
  <sheetFormatPr defaultColWidth="11.75" defaultRowHeight="17.25" customHeight="1" x14ac:dyDescent="0.15"/>
  <cols>
    <col min="1" max="1" width="11.75" style="39"/>
    <col min="2" max="5" width="11.75" style="1"/>
    <col min="6" max="6" width="0" style="1" hidden="1" customWidth="1"/>
  </cols>
  <sheetData>
    <row r="1" spans="1:9" s="40" customFormat="1" ht="37.5" customHeight="1" x14ac:dyDescent="0.15">
      <c r="A1" s="316" t="s">
        <v>36</v>
      </c>
      <c r="B1" s="316"/>
      <c r="C1" s="316"/>
      <c r="D1" s="316"/>
      <c r="E1" s="316"/>
      <c r="F1" s="316"/>
    </row>
    <row r="2" spans="1:9" ht="17.25" customHeight="1" x14ac:dyDescent="0.15">
      <c r="A2" s="54" t="s">
        <v>28</v>
      </c>
      <c r="B2" s="55" t="s">
        <v>29</v>
      </c>
      <c r="C2" s="56" t="s">
        <v>30</v>
      </c>
      <c r="D2" s="55" t="s">
        <v>31</v>
      </c>
      <c r="E2" s="55" t="s">
        <v>32</v>
      </c>
      <c r="F2" s="57"/>
      <c r="G2" s="55" t="s">
        <v>84</v>
      </c>
    </row>
    <row r="3" spans="1:9" ht="17.25" customHeight="1" x14ac:dyDescent="0.15">
      <c r="A3" s="41"/>
      <c r="B3" s="41"/>
      <c r="C3" s="41"/>
      <c r="D3" s="41"/>
      <c r="E3" s="41"/>
      <c r="F3" s="41"/>
      <c r="G3" s="203"/>
    </row>
    <row r="4" spans="1:9" ht="17.25" customHeight="1" x14ac:dyDescent="0.15">
      <c r="A4" s="41"/>
      <c r="B4" s="41"/>
      <c r="C4" s="41"/>
      <c r="D4" s="41"/>
      <c r="E4" s="41"/>
      <c r="F4" s="41"/>
      <c r="G4" s="41"/>
    </row>
    <row r="5" spans="1:9" ht="17.25" customHeight="1" x14ac:dyDescent="0.15">
      <c r="A5" s="41"/>
      <c r="B5" s="41"/>
      <c r="C5" s="41"/>
      <c r="D5" s="41"/>
      <c r="E5" s="41"/>
      <c r="F5" s="41"/>
      <c r="G5" s="41"/>
    </row>
    <row r="6" spans="1:9" ht="17.25" customHeight="1" x14ac:dyDescent="0.15">
      <c r="A6" s="41"/>
      <c r="B6" s="41"/>
      <c r="C6" s="41"/>
      <c r="D6" s="41"/>
      <c r="E6" s="41"/>
      <c r="F6" s="41"/>
      <c r="G6" s="41"/>
      <c r="I6" s="7"/>
    </row>
    <row r="7" spans="1:9" ht="17.25" customHeight="1" x14ac:dyDescent="0.15">
      <c r="A7" s="41"/>
      <c r="B7" s="41"/>
      <c r="C7" s="41"/>
      <c r="D7" s="41"/>
      <c r="E7" s="41"/>
      <c r="F7" s="41"/>
      <c r="G7" s="41"/>
    </row>
    <row r="8" spans="1:9" ht="17.25" customHeight="1" x14ac:dyDescent="0.15">
      <c r="A8" s="41"/>
      <c r="B8" s="41"/>
      <c r="C8" s="41"/>
      <c r="D8" s="41"/>
      <c r="E8" s="41"/>
      <c r="F8" s="41"/>
      <c r="G8" s="41"/>
    </row>
    <row r="9" spans="1:9" ht="17.25" customHeight="1" x14ac:dyDescent="0.15">
      <c r="A9" s="41"/>
      <c r="B9" s="41"/>
      <c r="C9" s="41"/>
      <c r="D9" s="41"/>
      <c r="E9" s="41"/>
      <c r="F9" s="41"/>
      <c r="G9" s="41"/>
    </row>
    <row r="10" spans="1:9" ht="17.25" customHeight="1" x14ac:dyDescent="0.15">
      <c r="A10" s="41"/>
      <c r="B10" s="41"/>
      <c r="C10" s="41"/>
      <c r="D10" s="41"/>
      <c r="E10" s="41"/>
      <c r="F10" s="41"/>
      <c r="G10" s="41"/>
    </row>
    <row r="11" spans="1:9" ht="17.25" customHeight="1" x14ac:dyDescent="0.15">
      <c r="A11" s="41"/>
      <c r="B11" s="41"/>
      <c r="C11" s="41"/>
      <c r="D11" s="41"/>
      <c r="E11" s="41"/>
      <c r="F11" s="41"/>
      <c r="G11" s="41"/>
    </row>
    <row r="12" spans="1:9" ht="17.25" customHeight="1" x14ac:dyDescent="0.15">
      <c r="A12" s="41"/>
      <c r="B12" s="41"/>
      <c r="C12" s="41"/>
      <c r="D12" s="41"/>
      <c r="E12" s="41"/>
      <c r="F12" s="41"/>
      <c r="G12" s="41"/>
    </row>
    <row r="13" spans="1:9" ht="17.25" customHeight="1" x14ac:dyDescent="0.15">
      <c r="A13" s="41"/>
      <c r="B13" s="41"/>
      <c r="C13" s="41"/>
      <c r="D13" s="41"/>
      <c r="E13" s="41"/>
      <c r="F13" s="41"/>
      <c r="G13" s="41"/>
    </row>
    <row r="14" spans="1:9" ht="17.25" customHeight="1" x14ac:dyDescent="0.15">
      <c r="A14" s="41"/>
      <c r="B14" s="41"/>
      <c r="C14" s="41"/>
      <c r="D14" s="41"/>
      <c r="E14" s="41"/>
      <c r="F14" s="41"/>
      <c r="G14" s="41"/>
    </row>
    <row r="15" spans="1:9" ht="17.25" customHeight="1" x14ac:dyDescent="0.15">
      <c r="A15" s="41"/>
      <c r="B15" s="41"/>
      <c r="C15" s="41"/>
      <c r="D15" s="41"/>
      <c r="E15" s="41"/>
      <c r="F15" s="41"/>
      <c r="G15" s="41"/>
    </row>
    <row r="16" spans="1:9" ht="17.25" customHeight="1" x14ac:dyDescent="0.15">
      <c r="A16" s="41"/>
      <c r="B16" s="41"/>
      <c r="C16" s="41"/>
      <c r="D16" s="41"/>
      <c r="E16" s="41"/>
      <c r="F16" s="41"/>
      <c r="G16" s="41"/>
    </row>
    <row r="17" spans="1:7" ht="17.25" customHeight="1" x14ac:dyDescent="0.15">
      <c r="A17" s="41"/>
      <c r="B17" s="41"/>
      <c r="C17" s="41"/>
      <c r="D17" s="41"/>
      <c r="E17" s="41"/>
      <c r="F17" s="41"/>
      <c r="G17" s="41"/>
    </row>
    <row r="18" spans="1:7" ht="17.25" customHeight="1" x14ac:dyDescent="0.15">
      <c r="A18" s="41"/>
      <c r="B18" s="41"/>
      <c r="C18" s="41"/>
      <c r="D18" s="41"/>
      <c r="E18" s="41"/>
      <c r="F18" s="41"/>
      <c r="G18" s="41"/>
    </row>
    <row r="19" spans="1:7" ht="17.25" customHeight="1" x14ac:dyDescent="0.15">
      <c r="A19" s="41"/>
      <c r="B19" s="62"/>
      <c r="C19" s="62"/>
      <c r="D19" s="41"/>
      <c r="E19" s="41"/>
      <c r="F19" s="41"/>
      <c r="G19" s="41"/>
    </row>
    <row r="20" spans="1:7" ht="17.25" customHeight="1" x14ac:dyDescent="0.15">
      <c r="A20" s="41"/>
      <c r="B20" s="62"/>
      <c r="C20" s="62"/>
      <c r="D20" s="41"/>
      <c r="E20" s="41"/>
      <c r="F20" s="41"/>
      <c r="G20" s="41"/>
    </row>
    <row r="21" spans="1:7" ht="17.25" customHeight="1" x14ac:dyDescent="0.15">
      <c r="A21" s="41"/>
      <c r="B21" s="62"/>
      <c r="C21" s="62"/>
      <c r="D21" s="41"/>
      <c r="E21" s="41"/>
      <c r="F21" s="41"/>
      <c r="G21" s="41"/>
    </row>
    <row r="22" spans="1:7" ht="17.25" customHeight="1" x14ac:dyDescent="0.15">
      <c r="A22" s="41"/>
      <c r="B22" s="62"/>
      <c r="C22" s="62"/>
      <c r="D22" s="41"/>
      <c r="E22" s="41"/>
      <c r="F22" s="41"/>
      <c r="G22" s="41"/>
    </row>
    <row r="23" spans="1:7" ht="17.25" customHeight="1" x14ac:dyDescent="0.15">
      <c r="A23" s="41"/>
      <c r="B23" s="62"/>
      <c r="C23" s="62"/>
      <c r="D23" s="41"/>
      <c r="E23" s="41"/>
      <c r="F23" s="41"/>
      <c r="G23" s="41"/>
    </row>
    <row r="24" spans="1:7" ht="17.25" customHeight="1" x14ac:dyDescent="0.15">
      <c r="A24" s="41"/>
      <c r="B24" s="62"/>
      <c r="C24" s="62"/>
      <c r="D24" s="41"/>
      <c r="E24" s="41"/>
      <c r="F24" s="41"/>
      <c r="G24" s="41"/>
    </row>
    <row r="25" spans="1:7" ht="17.25" customHeight="1" x14ac:dyDescent="0.15">
      <c r="A25" s="41"/>
      <c r="B25" s="62"/>
      <c r="C25" s="62"/>
      <c r="D25" s="41"/>
      <c r="E25" s="41"/>
      <c r="F25" s="41"/>
      <c r="G25" s="41"/>
    </row>
    <row r="26" spans="1:7" ht="17.25" customHeight="1" x14ac:dyDescent="0.15">
      <c r="A26" s="41"/>
      <c r="B26" s="62"/>
      <c r="C26" s="62"/>
      <c r="D26" s="41"/>
      <c r="E26" s="41"/>
      <c r="F26" s="41"/>
      <c r="G26" s="41"/>
    </row>
    <row r="27" spans="1:7" ht="17.25" customHeight="1" x14ac:dyDescent="0.15">
      <c r="A27" s="41"/>
      <c r="B27" s="62"/>
      <c r="C27" s="62"/>
      <c r="D27" s="41"/>
      <c r="E27" s="41"/>
      <c r="F27" s="41"/>
      <c r="G27" s="41"/>
    </row>
    <row r="28" spans="1:7" ht="17.25" customHeight="1" x14ac:dyDescent="0.15">
      <c r="A28" s="41"/>
      <c r="B28" s="62"/>
      <c r="C28" s="62"/>
      <c r="D28" s="41"/>
      <c r="E28" s="41"/>
      <c r="F28" s="41"/>
      <c r="G28" s="41"/>
    </row>
    <row r="29" spans="1:7" ht="17.25" customHeight="1" x14ac:dyDescent="0.15">
      <c r="A29" s="41"/>
      <c r="B29" s="62"/>
      <c r="C29" s="62"/>
      <c r="D29" s="41"/>
      <c r="E29" s="41"/>
      <c r="F29" s="41"/>
      <c r="G29" s="41"/>
    </row>
    <row r="30" spans="1:7" ht="17.25" customHeight="1" x14ac:dyDescent="0.15">
      <c r="A30" s="41"/>
      <c r="B30" s="62"/>
      <c r="C30" s="62"/>
      <c r="D30" s="41"/>
      <c r="E30" s="41"/>
      <c r="F30" s="41"/>
      <c r="G30" s="41"/>
    </row>
    <row r="31" spans="1:7" ht="17.25" customHeight="1" x14ac:dyDescent="0.15">
      <c r="A31" s="41"/>
      <c r="B31" s="62"/>
      <c r="C31" s="62"/>
      <c r="D31" s="41"/>
      <c r="E31" s="41"/>
      <c r="F31" s="41"/>
      <c r="G31" s="41"/>
    </row>
    <row r="32" spans="1:7" ht="17.25" customHeight="1" x14ac:dyDescent="0.15">
      <c r="A32" s="41"/>
      <c r="B32" s="62"/>
      <c r="C32" s="62"/>
      <c r="D32" s="41"/>
      <c r="E32" s="41"/>
      <c r="F32" s="41"/>
      <c r="G32" s="41"/>
    </row>
    <row r="33" spans="1:7" ht="17.25" customHeight="1" x14ac:dyDescent="0.15">
      <c r="A33" s="41"/>
      <c r="B33" s="62"/>
      <c r="C33" s="62"/>
      <c r="D33" s="41"/>
      <c r="E33" s="41"/>
      <c r="F33" s="41"/>
      <c r="G33" s="41"/>
    </row>
    <row r="34" spans="1:7" ht="17.25" customHeight="1" x14ac:dyDescent="0.15">
      <c r="A34" s="41"/>
      <c r="B34" s="62"/>
      <c r="C34" s="62"/>
      <c r="D34" s="41"/>
      <c r="E34" s="41"/>
      <c r="F34" s="41"/>
      <c r="G34" s="41"/>
    </row>
    <row r="35" spans="1:7" ht="17.25" customHeight="1" x14ac:dyDescent="0.15">
      <c r="A35" s="41"/>
      <c r="B35" s="62"/>
      <c r="C35" s="62"/>
      <c r="D35" s="41"/>
      <c r="E35" s="41"/>
      <c r="F35" s="41"/>
      <c r="G35" s="41"/>
    </row>
    <row r="36" spans="1:7" ht="17.25" customHeight="1" x14ac:dyDescent="0.15">
      <c r="A36" s="41"/>
      <c r="B36" s="62"/>
      <c r="C36" s="62"/>
      <c r="D36" s="41"/>
      <c r="E36" s="41"/>
      <c r="F36" s="41"/>
      <c r="G36" s="41"/>
    </row>
    <row r="37" spans="1:7" ht="17.25" customHeight="1" x14ac:dyDescent="0.15">
      <c r="A37" s="41"/>
      <c r="B37" s="62"/>
      <c r="C37" s="62"/>
      <c r="D37" s="41"/>
      <c r="E37" s="41"/>
      <c r="F37" s="41"/>
      <c r="G37" s="41"/>
    </row>
    <row r="38" spans="1:7" ht="17.25" customHeight="1" x14ac:dyDescent="0.15">
      <c r="A38" s="41"/>
      <c r="B38" s="42"/>
      <c r="C38" s="42"/>
      <c r="D38" s="42"/>
      <c r="E38" s="42"/>
      <c r="F38" s="42"/>
      <c r="G38" s="42"/>
    </row>
    <row r="39" spans="1:7" ht="17.25" customHeight="1" x14ac:dyDescent="0.15">
      <c r="A39" s="41"/>
      <c r="B39" s="42"/>
      <c r="C39" s="42"/>
      <c r="D39" s="42"/>
      <c r="E39" s="42"/>
      <c r="F39" s="42"/>
      <c r="G39" s="42"/>
    </row>
    <row r="40" spans="1:7" ht="17.25" customHeight="1" x14ac:dyDescent="0.15">
      <c r="A40" s="41"/>
      <c r="B40" s="42"/>
      <c r="C40" s="42"/>
      <c r="D40" s="42"/>
      <c r="E40" s="42"/>
      <c r="F40" s="42"/>
      <c r="G40" s="42"/>
    </row>
    <row r="41" spans="1:7" ht="17.25" customHeight="1" x14ac:dyDescent="0.15">
      <c r="A41" s="41"/>
      <c r="B41" s="42"/>
      <c r="C41" s="42"/>
      <c r="D41" s="42"/>
      <c r="E41" s="42"/>
      <c r="F41" s="42"/>
      <c r="G41" s="42"/>
    </row>
    <row r="42" spans="1:7" ht="17.25" customHeight="1" x14ac:dyDescent="0.15">
      <c r="A42" s="41"/>
      <c r="B42" s="42"/>
      <c r="C42" s="42"/>
      <c r="D42" s="42"/>
      <c r="E42" s="42"/>
      <c r="F42" s="42"/>
      <c r="G42" s="42"/>
    </row>
    <row r="43" spans="1:7" ht="17.25" customHeight="1" x14ac:dyDescent="0.15">
      <c r="A43" s="41"/>
      <c r="B43" s="42"/>
      <c r="C43" s="42"/>
      <c r="D43" s="42"/>
      <c r="E43" s="42"/>
      <c r="F43" s="42"/>
      <c r="G43" s="42"/>
    </row>
    <row r="44" spans="1:7" ht="17.25" customHeight="1" x14ac:dyDescent="0.15">
      <c r="A44" s="41"/>
      <c r="B44" s="42"/>
      <c r="C44" s="42"/>
      <c r="D44" s="42"/>
      <c r="E44" s="42"/>
      <c r="F44" s="42"/>
      <c r="G44" s="42"/>
    </row>
    <row r="45" spans="1:7" ht="17.25" customHeight="1" x14ac:dyDescent="0.15">
      <c r="A45" s="41"/>
      <c r="B45" s="42"/>
      <c r="C45" s="42"/>
      <c r="D45" s="42"/>
      <c r="E45" s="42"/>
      <c r="F45" s="42"/>
      <c r="G45" s="42"/>
    </row>
    <row r="46" spans="1:7" ht="17.25" customHeight="1" x14ac:dyDescent="0.15">
      <c r="A46" s="41"/>
      <c r="B46" s="42"/>
      <c r="C46" s="42"/>
      <c r="D46" s="42"/>
      <c r="E46" s="42"/>
      <c r="F46" s="42"/>
      <c r="G46" s="42"/>
    </row>
    <row r="47" spans="1:7" ht="17.25" customHeight="1" x14ac:dyDescent="0.15">
      <c r="A47" s="41"/>
      <c r="B47" s="42"/>
      <c r="C47" s="42"/>
      <c r="D47" s="42"/>
      <c r="E47" s="42"/>
      <c r="F47" s="42"/>
      <c r="G47" s="42"/>
    </row>
    <row r="48" spans="1:7" ht="17.25" customHeight="1" x14ac:dyDescent="0.15">
      <c r="A48" s="41"/>
      <c r="B48" s="42"/>
      <c r="C48" s="42"/>
      <c r="D48" s="42"/>
      <c r="E48" s="42"/>
      <c r="F48" s="42"/>
      <c r="G48" s="42"/>
    </row>
    <row r="49" spans="1:7" ht="17.25" customHeight="1" x14ac:dyDescent="0.15">
      <c r="A49" s="41"/>
      <c r="B49" s="42"/>
      <c r="C49" s="42"/>
      <c r="D49" s="42"/>
      <c r="E49" s="42"/>
      <c r="F49" s="42"/>
      <c r="G49" s="42"/>
    </row>
    <row r="50" spans="1:7" ht="17.25" customHeight="1" x14ac:dyDescent="0.15">
      <c r="A50" s="41"/>
      <c r="B50" s="42"/>
      <c r="C50" s="42"/>
      <c r="D50" s="42"/>
      <c r="E50" s="42"/>
      <c r="F50" s="42"/>
      <c r="G50" s="42"/>
    </row>
    <row r="51" spans="1:7" ht="17.25" customHeight="1" x14ac:dyDescent="0.15">
      <c r="A51" s="41"/>
      <c r="B51" s="42"/>
      <c r="C51" s="42"/>
      <c r="D51" s="42"/>
      <c r="E51" s="42"/>
      <c r="F51" s="42"/>
      <c r="G51" s="42"/>
    </row>
    <row r="52" spans="1:7" ht="17.25" customHeight="1" x14ac:dyDescent="0.15">
      <c r="A52" s="41"/>
      <c r="B52" s="42"/>
      <c r="C52" s="42"/>
      <c r="D52" s="42"/>
      <c r="E52" s="42"/>
      <c r="F52" s="42"/>
      <c r="G52" s="42"/>
    </row>
    <row r="53" spans="1:7" ht="17.25" customHeight="1" x14ac:dyDescent="0.15">
      <c r="A53" s="41"/>
      <c r="B53" s="42"/>
      <c r="C53" s="42"/>
      <c r="D53" s="42"/>
      <c r="E53" s="42"/>
      <c r="F53" s="42"/>
      <c r="G53" s="42"/>
    </row>
    <row r="54" spans="1:7" ht="17.25" customHeight="1" x14ac:dyDescent="0.15">
      <c r="A54" s="41"/>
      <c r="B54" s="42"/>
      <c r="C54" s="42"/>
      <c r="D54" s="42"/>
      <c r="E54" s="42"/>
      <c r="F54" s="42"/>
      <c r="G54" s="42"/>
    </row>
    <row r="55" spans="1:7" ht="17.25" customHeight="1" x14ac:dyDescent="0.15">
      <c r="A55" s="41"/>
      <c r="B55" s="42"/>
      <c r="C55" s="42"/>
      <c r="D55" s="42"/>
      <c r="E55" s="42"/>
      <c r="F55" s="42"/>
      <c r="G55" s="42"/>
    </row>
    <row r="56" spans="1:7" ht="17.25" customHeight="1" x14ac:dyDescent="0.15">
      <c r="A56" s="41"/>
      <c r="B56" s="42"/>
      <c r="C56" s="42"/>
      <c r="D56" s="42"/>
      <c r="E56" s="42"/>
      <c r="F56" s="42"/>
      <c r="G56" s="42"/>
    </row>
    <row r="57" spans="1:7" ht="17.25" customHeight="1" x14ac:dyDescent="0.15">
      <c r="A57" s="41"/>
      <c r="B57" s="42"/>
      <c r="C57" s="42"/>
      <c r="D57" s="42"/>
      <c r="E57" s="42"/>
      <c r="F57" s="42"/>
      <c r="G57" s="42"/>
    </row>
    <row r="58" spans="1:7" ht="17.25" customHeight="1" x14ac:dyDescent="0.15">
      <c r="A58" s="41"/>
      <c r="B58" s="42"/>
      <c r="C58" s="42"/>
      <c r="D58" s="42"/>
      <c r="E58" s="42"/>
      <c r="F58" s="42"/>
      <c r="G58" s="42"/>
    </row>
    <row r="59" spans="1:7" ht="17.25" customHeight="1" x14ac:dyDescent="0.15">
      <c r="A59" s="41"/>
      <c r="B59" s="42"/>
      <c r="C59" s="42"/>
      <c r="D59" s="42" t="str">
        <f>IF(A59="","",$A$1)</f>
        <v/>
      </c>
      <c r="E59" s="42" t="str">
        <f>IF(A59="","",$C$1)</f>
        <v/>
      </c>
      <c r="F59" s="42"/>
      <c r="G59" s="42" t="str">
        <f>IF(C59="","",$C$1)</f>
        <v/>
      </c>
    </row>
    <row r="60" spans="1:7" ht="17.25" customHeight="1" x14ac:dyDescent="0.15">
      <c r="A60" s="41"/>
      <c r="B60" s="42"/>
      <c r="C60" s="42"/>
      <c r="D60" s="42" t="str">
        <f>IF(A60="","",$A$1)</f>
        <v/>
      </c>
      <c r="E60" s="42" t="str">
        <f>IF(A60="","",$C$1)</f>
        <v/>
      </c>
      <c r="F60" s="42"/>
      <c r="G60" s="42" t="str">
        <f>IF(C60="","",$C$1)</f>
        <v/>
      </c>
    </row>
    <row r="61" spans="1:7" ht="17.25" customHeight="1" x14ac:dyDescent="0.15">
      <c r="A61" s="61"/>
      <c r="B61" s="42"/>
      <c r="C61" s="42"/>
      <c r="D61" s="42" t="str">
        <f>IF(A61="","",$A$1)</f>
        <v/>
      </c>
      <c r="E61" s="42" t="str">
        <f>IF(A61="","",$C$1)</f>
        <v/>
      </c>
      <c r="F61" s="42"/>
      <c r="G61" s="42" t="str">
        <f>IF(C61="","",$C$1)</f>
        <v/>
      </c>
    </row>
    <row r="62" spans="1:7" ht="17.25" customHeight="1" x14ac:dyDescent="0.15">
      <c r="A62" s="61"/>
      <c r="B62" s="42"/>
      <c r="C62" s="42"/>
      <c r="D62" s="42" t="str">
        <f>IF(A62="","",$A$1)</f>
        <v/>
      </c>
      <c r="E62" s="42" t="str">
        <f>IF(A62="","",$C$1)</f>
        <v/>
      </c>
      <c r="F62" s="42"/>
      <c r="G62" s="42" t="str">
        <f>IF(C62="","",$C$1)</f>
        <v/>
      </c>
    </row>
  </sheetData>
  <mergeCells count="1">
    <mergeCell ref="A1:F1"/>
  </mergeCells>
  <phoneticPr fontId="2"/>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S63"/>
  <sheetViews>
    <sheetView zoomScaleNormal="100" workbookViewId="0">
      <pane ySplit="8" topLeftCell="A9" activePane="bottomLeft" state="frozen"/>
      <selection pane="bottomLeft" activeCell="I11" sqref="I11:K11"/>
    </sheetView>
  </sheetViews>
  <sheetFormatPr defaultColWidth="11.75" defaultRowHeight="15" customHeight="1" x14ac:dyDescent="0.15"/>
  <cols>
    <col min="1" max="1" width="8.375" style="111" customWidth="1"/>
    <col min="2" max="2" width="11.75" style="111" customWidth="1"/>
    <col min="3" max="3" width="8.375" style="111" customWidth="1"/>
    <col min="4" max="5" width="10" style="111" customWidth="1"/>
    <col min="6" max="6" width="4.375" customWidth="1"/>
    <col min="7" max="7" width="5" customWidth="1"/>
    <col min="8" max="8" width="4.375" customWidth="1"/>
    <col min="9" max="9" width="8.5" customWidth="1"/>
    <col min="10" max="10" width="11.75" style="111" customWidth="1"/>
    <col min="11" max="11" width="8.375" style="111" customWidth="1"/>
    <col min="12" max="13" width="10" style="111" customWidth="1"/>
    <col min="14" max="16" width="4.875" customWidth="1"/>
  </cols>
  <sheetData>
    <row r="1" spans="1:19" ht="24" customHeight="1" x14ac:dyDescent="0.15">
      <c r="A1" s="318" t="s">
        <v>82</v>
      </c>
      <c r="B1" s="318"/>
      <c r="C1" s="318"/>
      <c r="D1" s="318"/>
      <c r="E1" s="318"/>
      <c r="F1" s="318"/>
      <c r="G1" s="318"/>
      <c r="H1" s="318"/>
      <c r="I1" s="318"/>
      <c r="J1" s="318"/>
      <c r="K1" s="318"/>
      <c r="L1" s="318"/>
      <c r="M1" s="318"/>
      <c r="N1" s="318"/>
      <c r="O1" s="318"/>
      <c r="P1" s="318"/>
      <c r="R1" s="113">
        <v>100</v>
      </c>
      <c r="S1" s="113">
        <v>100</v>
      </c>
    </row>
    <row r="2" spans="1:19" ht="15" customHeight="1" x14ac:dyDescent="0.15">
      <c r="A2" s="319" t="s">
        <v>73</v>
      </c>
      <c r="B2" s="319"/>
      <c r="C2" s="319"/>
      <c r="D2" s="319"/>
      <c r="E2" s="319"/>
      <c r="F2" s="319"/>
      <c r="G2" s="319"/>
      <c r="H2" s="319"/>
      <c r="I2" s="319"/>
      <c r="J2" s="319"/>
      <c r="K2" s="319"/>
      <c r="L2" s="319"/>
      <c r="M2" s="319"/>
      <c r="N2" s="319"/>
      <c r="O2" s="319"/>
      <c r="P2" s="319"/>
      <c r="R2" s="113">
        <v>400</v>
      </c>
      <c r="S2" s="113">
        <v>800</v>
      </c>
    </row>
    <row r="3" spans="1:19" ht="20.45" customHeight="1" x14ac:dyDescent="0.15">
      <c r="A3" s="114"/>
      <c r="B3" s="114"/>
      <c r="C3" s="114"/>
      <c r="D3" s="114"/>
      <c r="E3" s="114"/>
      <c r="F3" s="114"/>
      <c r="G3" s="114"/>
      <c r="H3" s="114"/>
      <c r="I3" s="114"/>
      <c r="J3" s="114"/>
      <c r="K3" s="114"/>
      <c r="L3" s="114"/>
      <c r="M3" s="114"/>
      <c r="N3" s="114"/>
      <c r="O3" s="114"/>
      <c r="P3" s="114"/>
      <c r="R3" s="113">
        <v>1500</v>
      </c>
      <c r="S3" s="113" t="s">
        <v>57</v>
      </c>
    </row>
    <row r="4" spans="1:19" ht="16.899999999999999" customHeight="1" x14ac:dyDescent="0.15">
      <c r="A4" s="319" t="s">
        <v>27</v>
      </c>
      <c r="B4" s="319"/>
      <c r="C4" s="319"/>
      <c r="D4" s="319"/>
      <c r="E4" s="319"/>
      <c r="F4" s="319"/>
      <c r="G4" s="319"/>
      <c r="H4" s="319"/>
      <c r="I4" s="319"/>
      <c r="J4" s="319"/>
      <c r="K4" s="319"/>
      <c r="L4" s="319"/>
      <c r="M4" s="319"/>
      <c r="N4" s="319"/>
      <c r="O4" s="319"/>
      <c r="P4" s="114"/>
      <c r="R4" s="113">
        <v>5000</v>
      </c>
      <c r="S4" s="113" t="s">
        <v>58</v>
      </c>
    </row>
    <row r="5" spans="1:19" ht="15" customHeight="1" x14ac:dyDescent="0.15">
      <c r="A5" s="319" t="s">
        <v>59</v>
      </c>
      <c r="B5" s="319"/>
      <c r="C5" s="319"/>
      <c r="D5" s="319"/>
      <c r="E5" s="319"/>
      <c r="F5" s="319"/>
      <c r="G5" s="319"/>
      <c r="H5" s="319"/>
      <c r="I5" s="319"/>
      <c r="J5" s="319"/>
      <c r="K5" s="319"/>
      <c r="L5" s="319"/>
      <c r="M5" s="319"/>
      <c r="N5" s="319"/>
      <c r="O5" s="319"/>
      <c r="P5" s="23"/>
      <c r="R5" s="113" t="s">
        <v>57</v>
      </c>
      <c r="S5" s="113" t="s">
        <v>60</v>
      </c>
    </row>
    <row r="6" spans="1:19" ht="16.149999999999999" customHeight="1" x14ac:dyDescent="0.15">
      <c r="A6" s="319"/>
      <c r="B6" s="319"/>
      <c r="C6" s="319"/>
      <c r="D6" s="319"/>
      <c r="E6" s="319"/>
      <c r="F6" s="319"/>
      <c r="G6" s="319"/>
      <c r="H6" s="319"/>
      <c r="I6" s="319"/>
      <c r="J6" s="319"/>
      <c r="K6" s="319"/>
      <c r="L6" s="319"/>
      <c r="M6" s="319"/>
      <c r="N6" s="319"/>
      <c r="O6" s="319"/>
      <c r="R6" s="113" t="s">
        <v>58</v>
      </c>
      <c r="S6" s="113" t="s">
        <v>61</v>
      </c>
    </row>
    <row r="7" spans="1:19" ht="21" customHeight="1" x14ac:dyDescent="0.15">
      <c r="A7" s="317" t="s">
        <v>83</v>
      </c>
      <c r="B7" s="317"/>
      <c r="C7" s="317"/>
      <c r="D7" s="317"/>
      <c r="E7" s="317"/>
      <c r="F7" s="317"/>
      <c r="G7" s="317"/>
      <c r="H7" s="317"/>
      <c r="I7" s="317"/>
      <c r="J7" s="317"/>
      <c r="K7" s="317"/>
      <c r="L7" s="317"/>
      <c r="M7" s="317"/>
      <c r="N7" s="317"/>
      <c r="O7" s="317"/>
      <c r="R7" s="113" t="s">
        <v>60</v>
      </c>
      <c r="S7" s="113"/>
    </row>
    <row r="8" spans="1:19" ht="12.6" customHeight="1" x14ac:dyDescent="0.15">
      <c r="A8" s="4"/>
      <c r="B8" s="5"/>
      <c r="C8" s="5"/>
      <c r="D8" s="115"/>
      <c r="E8" s="5"/>
      <c r="F8" s="5"/>
      <c r="G8" s="5"/>
      <c r="H8" s="5"/>
      <c r="I8" s="5"/>
      <c r="J8" s="5"/>
      <c r="K8" s="5"/>
      <c r="L8" s="5"/>
      <c r="M8" s="5"/>
      <c r="R8" s="113" t="s">
        <v>61</v>
      </c>
      <c r="S8" s="113"/>
    </row>
    <row r="9" spans="1:19" ht="21" customHeight="1" x14ac:dyDescent="0.15">
      <c r="A9" s="116" t="s">
        <v>62</v>
      </c>
      <c r="C9" s="2"/>
      <c r="D9" s="2"/>
      <c r="E9" s="2"/>
      <c r="F9" s="2"/>
      <c r="G9" s="2"/>
      <c r="H9" s="2"/>
      <c r="I9" s="117" t="s">
        <v>63</v>
      </c>
      <c r="K9"/>
      <c r="L9"/>
      <c r="M9"/>
      <c r="R9" s="113"/>
    </row>
    <row r="10" spans="1:19" ht="15" customHeight="1" thickBot="1" x14ac:dyDescent="0.2">
      <c r="A10" s="39" t="s">
        <v>67</v>
      </c>
      <c r="B10" s="111" t="s">
        <v>0</v>
      </c>
      <c r="C10" s="111" t="s">
        <v>1</v>
      </c>
      <c r="D10" s="111" t="s">
        <v>33</v>
      </c>
      <c r="E10" s="111" t="s">
        <v>64</v>
      </c>
      <c r="F10" s="89" t="s">
        <v>65</v>
      </c>
      <c r="G10" s="89" t="s">
        <v>66</v>
      </c>
      <c r="H10" s="89"/>
      <c r="I10" s="89" t="s">
        <v>68</v>
      </c>
      <c r="J10" s="111" t="s">
        <v>0</v>
      </c>
      <c r="K10" s="111" t="s">
        <v>1</v>
      </c>
      <c r="L10" s="111" t="s">
        <v>33</v>
      </c>
      <c r="M10" s="111" t="s">
        <v>64</v>
      </c>
      <c r="N10" s="89" t="s">
        <v>65</v>
      </c>
      <c r="O10" s="89" t="s">
        <v>66</v>
      </c>
      <c r="P10" s="89"/>
    </row>
    <row r="11" spans="1:19" ht="15" customHeight="1" x14ac:dyDescent="0.15">
      <c r="A11" s="129"/>
      <c r="B11" s="130"/>
      <c r="C11" s="189"/>
      <c r="D11" s="123" t="str">
        <f>IF($A11="","",VLOOKUP($A11,選手情報打ち込み男子!$A$3:$F$62,2,FALSE))</f>
        <v/>
      </c>
      <c r="E11" s="123" t="str">
        <f>IF($A11="","",VLOOKUP($A11,選手情報打ち込み男子!$A$3:$F$62,3,FALSE))</f>
        <v/>
      </c>
      <c r="F11" s="123" t="str">
        <f>IF($A11="","",VLOOKUP($A11,選手情報打ち込み男子!$A$3:$F$62,4,FALSE))</f>
        <v/>
      </c>
      <c r="G11" s="123" t="str">
        <f>IF($A11="","",VLOOKUP($A11,選手情報打ち込み男子!$A$3:$F$62,5,FALSE))</f>
        <v/>
      </c>
      <c r="H11" s="118"/>
      <c r="I11" s="134"/>
      <c r="J11" s="106"/>
      <c r="K11" s="135"/>
      <c r="L11" s="141" t="str">
        <f>IF($I11="","",VLOOKUP($I11,選手情報打ち込み女子!$A$3:$F$62,2,FALSE))</f>
        <v/>
      </c>
      <c r="M11" s="142" t="str">
        <f>IF($I11="","",VLOOKUP($I11,選手情報打ち込み女子!$A$3:$F$62,3,FALSE))</f>
        <v/>
      </c>
      <c r="N11" s="142" t="str">
        <f>IF($I11="","",VLOOKUP($I11,選手情報打ち込み女子!$A$3:$F$62,4,FALSE))</f>
        <v/>
      </c>
      <c r="O11" s="142" t="str">
        <f>IF($I11="","",VLOOKUP($I11,選手情報打ち込み女子!$A$3:$F$62,5,FALSE))</f>
        <v/>
      </c>
      <c r="P11" s="119"/>
    </row>
    <row r="12" spans="1:19" ht="15" customHeight="1" x14ac:dyDescent="0.15">
      <c r="A12" s="120"/>
      <c r="B12" s="124"/>
      <c r="C12" s="190"/>
      <c r="D12" s="123" t="str">
        <f>IF($A12="","",VLOOKUP($A12,選手情報打ち込み男子!$A$3:$F$62,2,FALSE))</f>
        <v/>
      </c>
      <c r="E12" s="123" t="str">
        <f>IF($A12="","",VLOOKUP($A12,選手情報打ち込み男子!$A$3:$F$62,3,FALSE))</f>
        <v/>
      </c>
      <c r="F12" s="123" t="str">
        <f>IF($A12="","",VLOOKUP($A12,選手情報打ち込み男子!$A$3:$F$62,4,FALSE))</f>
        <v/>
      </c>
      <c r="G12" s="123" t="str">
        <f>IF($A12="","",VLOOKUP($A12,選手情報打ち込み男子!$A$3:$F$62,5,FALSE))</f>
        <v/>
      </c>
      <c r="H12" s="118"/>
      <c r="I12" s="131"/>
      <c r="J12" s="121"/>
      <c r="K12" s="136"/>
      <c r="L12" s="141" t="str">
        <f>IF($I12="","",VLOOKUP($I12,選手情報打ち込み女子!$A$3:$F$62,2,FALSE))</f>
        <v/>
      </c>
      <c r="M12" s="142" t="str">
        <f>IF($I12="","",VLOOKUP($I12,選手情報打ち込み女子!$A$3:$F$62,3,FALSE))</f>
        <v/>
      </c>
      <c r="N12" s="142" t="str">
        <f>IF($I12="","",VLOOKUP($I12,選手情報打ち込み女子!$A$3:$F$62,4,FALSE))</f>
        <v/>
      </c>
      <c r="O12" s="142" t="str">
        <f>IF($I12="","",VLOOKUP($I12,選手情報打ち込み女子!$A$3:$F$62,5,FALSE))</f>
        <v/>
      </c>
      <c r="P12" s="119"/>
    </row>
    <row r="13" spans="1:19" ht="15" customHeight="1" x14ac:dyDescent="0.15">
      <c r="A13" s="120"/>
      <c r="B13" s="124"/>
      <c r="C13" s="190"/>
      <c r="D13" s="123" t="str">
        <f>IF($A13="","",VLOOKUP($A13,選手情報打ち込み男子!$A$3:$F$62,2,FALSE))</f>
        <v/>
      </c>
      <c r="E13" s="123" t="str">
        <f>IF($A13="","",VLOOKUP($A13,選手情報打ち込み男子!$A$3:$F$62,3,FALSE))</f>
        <v/>
      </c>
      <c r="F13" s="123" t="str">
        <f>IF($A13="","",VLOOKUP($A13,選手情報打ち込み男子!$A$3:$F$62,4,FALSE))</f>
        <v/>
      </c>
      <c r="G13" s="123" t="str">
        <f>IF($A13="","",VLOOKUP($A13,選手情報打ち込み男子!$A$3:$F$62,5,FALSE))</f>
        <v/>
      </c>
      <c r="H13" s="118"/>
      <c r="I13" s="131"/>
      <c r="J13" s="121"/>
      <c r="K13" s="136"/>
      <c r="L13" s="141" t="str">
        <f>IF($I13="","",VLOOKUP($I13,選手情報打ち込み女子!$A$3:$F$62,2,FALSE))</f>
        <v/>
      </c>
      <c r="M13" s="142" t="str">
        <f>IF($I13="","",VLOOKUP($I13,選手情報打ち込み女子!$A$3:$F$62,3,FALSE))</f>
        <v/>
      </c>
      <c r="N13" s="142" t="str">
        <f>IF($I13="","",VLOOKUP($I13,選手情報打ち込み女子!$A$3:$F$62,4,FALSE))</f>
        <v/>
      </c>
      <c r="O13" s="142" t="str">
        <f>IF($I13="","",VLOOKUP($I13,選手情報打ち込み女子!$A$3:$F$62,5,FALSE))</f>
        <v/>
      </c>
      <c r="P13" s="119"/>
    </row>
    <row r="14" spans="1:19" ht="15" customHeight="1" x14ac:dyDescent="0.15">
      <c r="A14" s="120"/>
      <c r="B14" s="124"/>
      <c r="C14" s="190"/>
      <c r="D14" s="123" t="str">
        <f>IF($A14="","",VLOOKUP($A14,選手情報打ち込み男子!$A$3:$F$62,2,FALSE))</f>
        <v/>
      </c>
      <c r="E14" s="123" t="str">
        <f>IF($A14="","",VLOOKUP($A14,選手情報打ち込み男子!$A$3:$F$62,3,FALSE))</f>
        <v/>
      </c>
      <c r="F14" s="123" t="str">
        <f>IF($A14="","",VLOOKUP($A14,選手情報打ち込み男子!$A$3:$F$62,4,FALSE))</f>
        <v/>
      </c>
      <c r="G14" s="123" t="str">
        <f>IF($A14="","",VLOOKUP($A14,選手情報打ち込み男子!$A$3:$F$62,5,FALSE))</f>
        <v/>
      </c>
      <c r="H14" s="118"/>
      <c r="I14" s="131"/>
      <c r="J14" s="121"/>
      <c r="K14" s="137"/>
      <c r="L14" s="141" t="str">
        <f>IF($I14="","",VLOOKUP($I14,選手情報打ち込み女子!$A$3:$F$62,2,FALSE))</f>
        <v/>
      </c>
      <c r="M14" s="142" t="str">
        <f>IF($I14="","",VLOOKUP($I14,選手情報打ち込み女子!$A$3:$F$62,3,FALSE))</f>
        <v/>
      </c>
      <c r="N14" s="142" t="str">
        <f>IF($I14="","",VLOOKUP($I14,選手情報打ち込み女子!$A$3:$F$62,4,FALSE))</f>
        <v/>
      </c>
      <c r="O14" s="142" t="str">
        <f>IF($I14="","",VLOOKUP($I14,選手情報打ち込み女子!$A$3:$F$62,5,FALSE))</f>
        <v/>
      </c>
      <c r="P14" s="119"/>
    </row>
    <row r="15" spans="1:19" ht="15" customHeight="1" x14ac:dyDescent="0.15">
      <c r="A15" s="120"/>
      <c r="B15" s="124"/>
      <c r="C15" s="190"/>
      <c r="D15" s="123" t="str">
        <f>IF($A15="","",VLOOKUP($A15,選手情報打ち込み男子!$A$3:$F$62,2,FALSE))</f>
        <v/>
      </c>
      <c r="E15" s="123" t="str">
        <f>IF($A15="","",VLOOKUP($A15,選手情報打ち込み男子!$A$3:$F$62,3,FALSE))</f>
        <v/>
      </c>
      <c r="F15" s="123" t="str">
        <f>IF($A15="","",VLOOKUP($A15,選手情報打ち込み男子!$A$3:$F$62,4,FALSE))</f>
        <v/>
      </c>
      <c r="G15" s="123" t="str">
        <f>IF($A15="","",VLOOKUP($A15,選手情報打ち込み男子!$A$3:$F$62,5,FALSE))</f>
        <v/>
      </c>
      <c r="H15" s="118"/>
      <c r="I15" s="131"/>
      <c r="J15" s="3"/>
      <c r="K15" s="137"/>
      <c r="L15" s="141" t="str">
        <f>IF($I15="","",VLOOKUP($I15,選手情報打ち込み女子!$A$3:$F$62,2,FALSE))</f>
        <v/>
      </c>
      <c r="M15" s="142" t="str">
        <f>IF($I15="","",VLOOKUP($I15,選手情報打ち込み女子!$A$3:$F$62,3,FALSE))</f>
        <v/>
      </c>
      <c r="N15" s="142" t="str">
        <f>IF($I15="","",VLOOKUP($I15,選手情報打ち込み女子!$A$3:$F$62,4,FALSE))</f>
        <v/>
      </c>
      <c r="O15" s="142" t="str">
        <f>IF($I15="","",VLOOKUP($I15,選手情報打ち込み女子!$A$3:$F$62,5,FALSE))</f>
        <v/>
      </c>
      <c r="P15" s="119"/>
    </row>
    <row r="16" spans="1:19" ht="15" customHeight="1" x14ac:dyDescent="0.15">
      <c r="A16" s="120"/>
      <c r="B16" s="124"/>
      <c r="C16" s="190"/>
      <c r="D16" s="123" t="str">
        <f>IF($A16="","",VLOOKUP($A16,選手情報打ち込み男子!$A$3:$F$62,2,FALSE))</f>
        <v/>
      </c>
      <c r="E16" s="123" t="str">
        <f>IF($A16="","",VLOOKUP($A16,選手情報打ち込み男子!$A$3:$F$62,3,FALSE))</f>
        <v/>
      </c>
      <c r="F16" s="123" t="str">
        <f>IF($A16="","",VLOOKUP($A16,選手情報打ち込み男子!$A$3:$F$62,4,FALSE))</f>
        <v/>
      </c>
      <c r="G16" s="123" t="str">
        <f>IF($A16="","",VLOOKUP($A16,選手情報打ち込み男子!$A$3:$F$62,5,FALSE))</f>
        <v/>
      </c>
      <c r="H16" s="118"/>
      <c r="I16" s="131"/>
      <c r="J16" s="3"/>
      <c r="K16" s="137"/>
      <c r="L16" s="141" t="str">
        <f>IF($I16="","",VLOOKUP($I16,選手情報打ち込み女子!$A$3:$F$62,2,FALSE))</f>
        <v/>
      </c>
      <c r="M16" s="142" t="str">
        <f>IF($I16="","",VLOOKUP($I16,選手情報打ち込み女子!$A$3:$F$62,3,FALSE))</f>
        <v/>
      </c>
      <c r="N16" s="142" t="str">
        <f>IF($I16="","",VLOOKUP($I16,選手情報打ち込み女子!$A$3:$F$62,4,FALSE))</f>
        <v/>
      </c>
      <c r="O16" s="142" t="str">
        <f>IF($I16="","",VLOOKUP($I16,選手情報打ち込み女子!$A$3:$F$62,5,FALSE))</f>
        <v/>
      </c>
      <c r="P16" s="119"/>
    </row>
    <row r="17" spans="1:16" ht="15" customHeight="1" x14ac:dyDescent="0.15">
      <c r="A17" s="120"/>
      <c r="B17" s="124"/>
      <c r="C17" s="190"/>
      <c r="D17" s="123" t="str">
        <f>IF($A17="","",VLOOKUP($A17,選手情報打ち込み男子!$A$3:$F$62,2,FALSE))</f>
        <v/>
      </c>
      <c r="E17" s="123" t="str">
        <f>IF($A17="","",VLOOKUP($A17,選手情報打ち込み男子!$A$3:$F$62,3,FALSE))</f>
        <v/>
      </c>
      <c r="F17" s="123" t="str">
        <f>IF($A17="","",VLOOKUP($A17,選手情報打ち込み男子!$A$3:$F$62,4,FALSE))</f>
        <v/>
      </c>
      <c r="G17" s="123" t="str">
        <f>IF($A17="","",VLOOKUP($A17,選手情報打ち込み男子!$A$3:$F$62,5,FALSE))</f>
        <v/>
      </c>
      <c r="H17" s="118"/>
      <c r="I17" s="131"/>
      <c r="J17" s="3"/>
      <c r="K17" s="137"/>
      <c r="L17" s="141" t="str">
        <f>IF($I17="","",VLOOKUP($I17,選手情報打ち込み女子!$A$3:$F$62,2,FALSE))</f>
        <v/>
      </c>
      <c r="M17" s="142" t="str">
        <f>IF($I17="","",VLOOKUP($I17,選手情報打ち込み女子!$A$3:$F$62,3,FALSE))</f>
        <v/>
      </c>
      <c r="N17" s="142" t="str">
        <f>IF($I17="","",VLOOKUP($I17,選手情報打ち込み女子!$A$3:$F$62,4,FALSE))</f>
        <v/>
      </c>
      <c r="O17" s="142" t="str">
        <f>IF($I17="","",VLOOKUP($I17,選手情報打ち込み女子!$A$3:$F$62,5,FALSE))</f>
        <v/>
      </c>
      <c r="P17" s="119"/>
    </row>
    <row r="18" spans="1:16" ht="15" customHeight="1" x14ac:dyDescent="0.15">
      <c r="A18" s="120"/>
      <c r="B18" s="124"/>
      <c r="C18" s="190"/>
      <c r="D18" s="123" t="str">
        <f>IF($A18="","",VLOOKUP($A18,選手情報打ち込み男子!$A$3:$F$62,2,FALSE))</f>
        <v/>
      </c>
      <c r="E18" s="123" t="str">
        <f>IF($A18="","",VLOOKUP($A18,選手情報打ち込み男子!$A$3:$F$62,3,FALSE))</f>
        <v/>
      </c>
      <c r="F18" s="123" t="str">
        <f>IF($A18="","",VLOOKUP($A18,選手情報打ち込み男子!$A$3:$F$62,4,FALSE))</f>
        <v/>
      </c>
      <c r="G18" s="123" t="str">
        <f>IF($A18="","",VLOOKUP($A18,選手情報打ち込み男子!$A$3:$F$62,5,FALSE))</f>
        <v/>
      </c>
      <c r="H18" s="118"/>
      <c r="I18" s="131"/>
      <c r="J18" s="3"/>
      <c r="K18" s="137"/>
      <c r="L18" s="141" t="str">
        <f>IF($I18="","",VLOOKUP($I18,選手情報打ち込み女子!$A$3:$F$62,2,FALSE))</f>
        <v/>
      </c>
      <c r="M18" s="142" t="str">
        <f>IF($I18="","",VLOOKUP($I18,選手情報打ち込み女子!$A$3:$F$62,3,FALSE))</f>
        <v/>
      </c>
      <c r="N18" s="142" t="str">
        <f>IF($I18="","",VLOOKUP($I18,選手情報打ち込み女子!$A$3:$F$62,4,FALSE))</f>
        <v/>
      </c>
      <c r="O18" s="142" t="str">
        <f>IF($I18="","",VLOOKUP($I18,選手情報打ち込み女子!$A$3:$F$62,5,FALSE))</f>
        <v/>
      </c>
      <c r="P18" s="119"/>
    </row>
    <row r="19" spans="1:16" ht="15" customHeight="1" x14ac:dyDescent="0.15">
      <c r="A19" s="120"/>
      <c r="B19" s="124"/>
      <c r="C19" s="190"/>
      <c r="D19" s="123" t="str">
        <f>IF($A19="","",VLOOKUP($A19,選手情報打ち込み男子!$A$3:$F$62,2,FALSE))</f>
        <v/>
      </c>
      <c r="E19" s="123" t="str">
        <f>IF($A19="","",VLOOKUP($A19,選手情報打ち込み男子!$A$3:$F$62,3,FALSE))</f>
        <v/>
      </c>
      <c r="F19" s="123" t="str">
        <f>IF($A19="","",VLOOKUP($A19,選手情報打ち込み男子!$A$3:$F$62,4,FALSE))</f>
        <v/>
      </c>
      <c r="G19" s="123" t="str">
        <f>IF($A19="","",VLOOKUP($A19,選手情報打ち込み男子!$A$3:$F$62,5,FALSE))</f>
        <v/>
      </c>
      <c r="H19" s="118"/>
      <c r="I19" s="131"/>
      <c r="J19" s="3"/>
      <c r="K19" s="137"/>
      <c r="L19" s="141" t="str">
        <f>IF($I19="","",VLOOKUP($I19,選手情報打ち込み女子!$A$3:$F$62,2,FALSE))</f>
        <v/>
      </c>
      <c r="M19" s="142" t="str">
        <f>IF($I19="","",VLOOKUP($I19,選手情報打ち込み女子!$A$3:$F$62,3,FALSE))</f>
        <v/>
      </c>
      <c r="N19" s="142" t="str">
        <f>IF($I19="","",VLOOKUP($I19,選手情報打ち込み女子!$A$3:$F$62,4,FALSE))</f>
        <v/>
      </c>
      <c r="O19" s="142" t="str">
        <f>IF($I19="","",VLOOKUP($I19,選手情報打ち込み女子!$A$3:$F$62,5,FALSE))</f>
        <v/>
      </c>
      <c r="P19" s="119"/>
    </row>
    <row r="20" spans="1:16" ht="15" customHeight="1" x14ac:dyDescent="0.15">
      <c r="A20" s="120"/>
      <c r="B20" s="124"/>
      <c r="C20" s="190"/>
      <c r="D20" s="123" t="str">
        <f>IF($A20="","",VLOOKUP($A20,選手情報打ち込み男子!$A$3:$F$62,2,FALSE))</f>
        <v/>
      </c>
      <c r="E20" s="123" t="str">
        <f>IF($A20="","",VLOOKUP($A20,選手情報打ち込み男子!$A$3:$F$62,3,FALSE))</f>
        <v/>
      </c>
      <c r="F20" s="123" t="str">
        <f>IF($A20="","",VLOOKUP($A20,選手情報打ち込み男子!$A$3:$F$62,4,FALSE))</f>
        <v/>
      </c>
      <c r="G20" s="123" t="str">
        <f>IF($A20="","",VLOOKUP($A20,選手情報打ち込み男子!$A$3:$F$62,5,FALSE))</f>
        <v/>
      </c>
      <c r="H20" s="118"/>
      <c r="I20" s="131"/>
      <c r="J20" s="3"/>
      <c r="K20" s="137"/>
      <c r="L20" s="141" t="str">
        <f>IF($I20="","",VLOOKUP($I20,選手情報打ち込み女子!$A$3:$F$62,2,FALSE))</f>
        <v/>
      </c>
      <c r="M20" s="142" t="str">
        <f>IF($I20="","",VLOOKUP($I20,選手情報打ち込み女子!$A$3:$F$62,3,FALSE))</f>
        <v/>
      </c>
      <c r="N20" s="142" t="str">
        <f>IF($I20="","",VLOOKUP($I20,選手情報打ち込み女子!$A$3:$F$62,4,FALSE))</f>
        <v/>
      </c>
      <c r="O20" s="142" t="str">
        <f>IF($I20="","",VLOOKUP($I20,選手情報打ち込み女子!$A$3:$F$62,5,FALSE))</f>
        <v/>
      </c>
      <c r="P20" s="119"/>
    </row>
    <row r="21" spans="1:16" ht="15" customHeight="1" x14ac:dyDescent="0.15">
      <c r="A21" s="120"/>
      <c r="B21" s="124"/>
      <c r="C21" s="190"/>
      <c r="D21" s="123" t="str">
        <f>IF($A21="","",VLOOKUP($A21,選手情報打ち込み男子!$A$3:$F$62,2,FALSE))</f>
        <v/>
      </c>
      <c r="E21" s="123" t="str">
        <f>IF($A21="","",VLOOKUP($A21,選手情報打ち込み男子!$A$3:$F$62,3,FALSE))</f>
        <v/>
      </c>
      <c r="F21" s="123" t="str">
        <f>IF($A21="","",VLOOKUP($A21,選手情報打ち込み男子!$A$3:$F$62,4,FALSE))</f>
        <v/>
      </c>
      <c r="G21" s="123" t="str">
        <f>IF($A21="","",VLOOKUP($A21,選手情報打ち込み男子!$A$3:$F$62,5,FALSE))</f>
        <v/>
      </c>
      <c r="H21" s="118"/>
      <c r="I21" s="131"/>
      <c r="J21" s="3"/>
      <c r="K21" s="137"/>
      <c r="L21" s="141" t="str">
        <f>IF($I21="","",VLOOKUP($I21,選手情報打ち込み女子!$A$3:$F$62,2,FALSE))</f>
        <v/>
      </c>
      <c r="M21" s="142" t="str">
        <f>IF($I21="","",VLOOKUP($I21,選手情報打ち込み女子!$A$3:$F$62,3,FALSE))</f>
        <v/>
      </c>
      <c r="N21" s="142" t="str">
        <f>IF($I21="","",VLOOKUP($I21,選手情報打ち込み女子!$A$3:$F$62,4,FALSE))</f>
        <v/>
      </c>
      <c r="O21" s="142" t="str">
        <f>IF($I21="","",VLOOKUP($I21,選手情報打ち込み女子!$A$3:$F$62,5,FALSE))</f>
        <v/>
      </c>
      <c r="P21" s="119"/>
    </row>
    <row r="22" spans="1:16" ht="15" customHeight="1" x14ac:dyDescent="0.15">
      <c r="A22" s="120"/>
      <c r="B22" s="124"/>
      <c r="C22" s="190"/>
      <c r="D22" s="123" t="str">
        <f>IF($A22="","",VLOOKUP($A22,選手情報打ち込み男子!$A$3:$F$62,2,FALSE))</f>
        <v/>
      </c>
      <c r="E22" s="123" t="str">
        <f>IF($A22="","",VLOOKUP($A22,選手情報打ち込み男子!$A$3:$F$62,3,FALSE))</f>
        <v/>
      </c>
      <c r="F22" s="123" t="str">
        <f>IF($A22="","",VLOOKUP($A22,選手情報打ち込み男子!$A$3:$F$62,4,FALSE))</f>
        <v/>
      </c>
      <c r="G22" s="123" t="str">
        <f>IF($A22="","",VLOOKUP($A22,選手情報打ち込み男子!$A$3:$F$62,5,FALSE))</f>
        <v/>
      </c>
      <c r="H22" s="118"/>
      <c r="I22" s="131"/>
      <c r="J22" s="3"/>
      <c r="K22" s="137"/>
      <c r="L22" s="141" t="str">
        <f>IF($I22="","",VLOOKUP($I22,選手情報打ち込み女子!$A$3:$F$62,2,FALSE))</f>
        <v/>
      </c>
      <c r="M22" s="142" t="str">
        <f>IF($I22="","",VLOOKUP($I22,選手情報打ち込み女子!$A$3:$F$62,3,FALSE))</f>
        <v/>
      </c>
      <c r="N22" s="142" t="str">
        <f>IF($I22="","",VLOOKUP($I22,選手情報打ち込み女子!$A$3:$F$62,4,FALSE))</f>
        <v/>
      </c>
      <c r="O22" s="142" t="str">
        <f>IF($I22="","",VLOOKUP($I22,選手情報打ち込み女子!$A$3:$F$62,5,FALSE))</f>
        <v/>
      </c>
      <c r="P22" s="119"/>
    </row>
    <row r="23" spans="1:16" ht="15" customHeight="1" x14ac:dyDescent="0.15">
      <c r="A23" s="120"/>
      <c r="B23" s="124"/>
      <c r="C23" s="190"/>
      <c r="D23" s="123" t="str">
        <f>IF($A23="","",VLOOKUP($A23,選手情報打ち込み男子!$A$3:$F$62,2,FALSE))</f>
        <v/>
      </c>
      <c r="E23" s="123" t="str">
        <f>IF($A23="","",VLOOKUP($A23,選手情報打ち込み男子!$A$3:$F$62,3,FALSE))</f>
        <v/>
      </c>
      <c r="F23" s="123" t="str">
        <f>IF($A23="","",VLOOKUP($A23,選手情報打ち込み男子!$A$3:$F$62,4,FALSE))</f>
        <v/>
      </c>
      <c r="G23" s="123" t="str">
        <f>IF($A23="","",VLOOKUP($A23,選手情報打ち込み男子!$A$3:$F$62,5,FALSE))</f>
        <v/>
      </c>
      <c r="H23" s="118"/>
      <c r="I23" s="131"/>
      <c r="J23" s="3"/>
      <c r="K23" s="137"/>
      <c r="L23" s="141" t="str">
        <f>IF($I23="","",VLOOKUP($I23,選手情報打ち込み女子!$A$3:$F$62,2,FALSE))</f>
        <v/>
      </c>
      <c r="M23" s="142" t="str">
        <f>IF($I23="","",VLOOKUP($I23,選手情報打ち込み女子!$A$3:$F$62,3,FALSE))</f>
        <v/>
      </c>
      <c r="N23" s="142" t="str">
        <f>IF($I23="","",VLOOKUP($I23,選手情報打ち込み女子!$A$3:$F$62,4,FALSE))</f>
        <v/>
      </c>
      <c r="O23" s="142" t="str">
        <f>IF($I23="","",VLOOKUP($I23,選手情報打ち込み女子!$A$3:$F$62,5,FALSE))</f>
        <v/>
      </c>
      <c r="P23" s="119"/>
    </row>
    <row r="24" spans="1:16" ht="15" customHeight="1" x14ac:dyDescent="0.15">
      <c r="A24" s="120"/>
      <c r="B24" s="124"/>
      <c r="C24" s="191"/>
      <c r="D24" s="123" t="str">
        <f>IF($A24="","",VLOOKUP($A24,選手情報打ち込み男子!$A$3:$F$62,2,FALSE))</f>
        <v/>
      </c>
      <c r="E24" s="123" t="str">
        <f>IF($A24="","",VLOOKUP($A24,選手情報打ち込み男子!$A$3:$F$62,3,FALSE))</f>
        <v/>
      </c>
      <c r="F24" s="123" t="str">
        <f>IF($A24="","",VLOOKUP($A24,選手情報打ち込み男子!$A$3:$F$62,4,FALSE))</f>
        <v/>
      </c>
      <c r="G24" s="123" t="str">
        <f>IF($A24="","",VLOOKUP($A24,選手情報打ち込み男子!$A$3:$F$62,5,FALSE))</f>
        <v/>
      </c>
      <c r="H24" s="118"/>
      <c r="I24" s="131"/>
      <c r="J24" s="3"/>
      <c r="K24" s="137"/>
      <c r="L24" s="141" t="str">
        <f>IF($I24="","",VLOOKUP($I24,選手情報打ち込み女子!$A$3:$F$62,2,FALSE))</f>
        <v/>
      </c>
      <c r="M24" s="142" t="str">
        <f>IF($I24="","",VLOOKUP($I24,選手情報打ち込み女子!$A$3:$F$62,3,FALSE))</f>
        <v/>
      </c>
      <c r="N24" s="142" t="str">
        <f>IF($I24="","",VLOOKUP($I24,選手情報打ち込み女子!$A$3:$F$62,4,FALSE))</f>
        <v/>
      </c>
      <c r="O24" s="142" t="str">
        <f>IF($I24="","",VLOOKUP($I24,選手情報打ち込み女子!$A$3:$F$62,5,FALSE))</f>
        <v/>
      </c>
      <c r="P24" s="119"/>
    </row>
    <row r="25" spans="1:16" ht="15" customHeight="1" x14ac:dyDescent="0.15">
      <c r="A25" s="120"/>
      <c r="B25" s="124"/>
      <c r="C25" s="191"/>
      <c r="D25" s="123" t="str">
        <f>IF($A25="","",VLOOKUP($A25,選手情報打ち込み男子!$A$3:$F$62,2,FALSE))</f>
        <v/>
      </c>
      <c r="E25" s="123" t="str">
        <f>IF($A25="","",VLOOKUP($A25,選手情報打ち込み男子!$A$3:$F$62,3,FALSE))</f>
        <v/>
      </c>
      <c r="F25" s="123" t="str">
        <f>IF($A25="","",VLOOKUP($A25,選手情報打ち込み男子!$A$3:$F$62,4,FALSE))</f>
        <v/>
      </c>
      <c r="G25" s="123" t="str">
        <f>IF($A25="","",VLOOKUP($A25,選手情報打ち込み男子!$A$3:$F$62,5,FALSE))</f>
        <v/>
      </c>
      <c r="H25" s="118"/>
      <c r="I25" s="131"/>
      <c r="J25" s="3"/>
      <c r="K25" s="137"/>
      <c r="L25" s="141" t="str">
        <f>IF($I25="","",VLOOKUP($I25,選手情報打ち込み女子!$A$3:$F$62,2,FALSE))</f>
        <v/>
      </c>
      <c r="M25" s="142" t="str">
        <f>IF($I25="","",VLOOKUP($I25,選手情報打ち込み女子!$A$3:$F$62,3,FALSE))</f>
        <v/>
      </c>
      <c r="N25" s="142" t="str">
        <f>IF($I25="","",VLOOKUP($I25,選手情報打ち込み女子!$A$3:$F$62,4,FALSE))</f>
        <v/>
      </c>
      <c r="O25" s="142" t="str">
        <f>IF($I25="","",VLOOKUP($I25,選手情報打ち込み女子!$A$3:$F$62,5,FALSE))</f>
        <v/>
      </c>
      <c r="P25" s="119"/>
    </row>
    <row r="26" spans="1:16" ht="15" customHeight="1" x14ac:dyDescent="0.15">
      <c r="A26" s="120"/>
      <c r="B26" s="124"/>
      <c r="C26" s="191"/>
      <c r="D26" s="123" t="str">
        <f>IF($A26="","",VLOOKUP($A26,選手情報打ち込み男子!$A$3:$F$62,2,FALSE))</f>
        <v/>
      </c>
      <c r="E26" s="123" t="str">
        <f>IF($A26="","",VLOOKUP($A26,選手情報打ち込み男子!$A$3:$F$62,3,FALSE))</f>
        <v/>
      </c>
      <c r="F26" s="123" t="str">
        <f>IF($A26="","",VLOOKUP($A26,選手情報打ち込み男子!$A$3:$F$62,4,FALSE))</f>
        <v/>
      </c>
      <c r="G26" s="123" t="str">
        <f>IF($A26="","",VLOOKUP($A26,選手情報打ち込み男子!$A$3:$F$62,5,FALSE))</f>
        <v/>
      </c>
      <c r="H26" s="118"/>
      <c r="I26" s="131"/>
      <c r="J26" s="3"/>
      <c r="K26" s="137"/>
      <c r="L26" s="141" t="str">
        <f>IF($I26="","",VLOOKUP($I26,選手情報打ち込み女子!$A$3:$F$62,2,FALSE))</f>
        <v/>
      </c>
      <c r="M26" s="142" t="str">
        <f>IF($I26="","",VLOOKUP($I26,選手情報打ち込み女子!$A$3:$F$62,3,FALSE))</f>
        <v/>
      </c>
      <c r="N26" s="142" t="str">
        <f>IF($I26="","",VLOOKUP($I26,選手情報打ち込み女子!$A$3:$F$62,4,FALSE))</f>
        <v/>
      </c>
      <c r="O26" s="142" t="str">
        <f>IF($I26="","",VLOOKUP($I26,選手情報打ち込み女子!$A$3:$F$62,5,FALSE))</f>
        <v/>
      </c>
      <c r="P26" s="119"/>
    </row>
    <row r="27" spans="1:16" ht="15" customHeight="1" x14ac:dyDescent="0.15">
      <c r="A27" s="120"/>
      <c r="B27" s="124"/>
      <c r="C27" s="191"/>
      <c r="D27" s="123" t="str">
        <f>IF($A27="","",VLOOKUP($A27,選手情報打ち込み男子!$A$3:$F$62,2,FALSE))</f>
        <v/>
      </c>
      <c r="E27" s="123" t="str">
        <f>IF($A27="","",VLOOKUP($A27,選手情報打ち込み男子!$A$3:$F$62,3,FALSE))</f>
        <v/>
      </c>
      <c r="F27" s="123" t="str">
        <f>IF($A27="","",VLOOKUP($A27,選手情報打ち込み男子!$A$3:$F$62,4,FALSE))</f>
        <v/>
      </c>
      <c r="G27" s="123" t="str">
        <f>IF($A27="","",VLOOKUP($A27,選手情報打ち込み男子!$A$3:$F$62,5,FALSE))</f>
        <v/>
      </c>
      <c r="H27" s="118"/>
      <c r="I27" s="131"/>
      <c r="J27" s="3"/>
      <c r="K27" s="137"/>
      <c r="L27" s="141" t="str">
        <f>IF($I27="","",VLOOKUP($I27,選手情報打ち込み女子!$A$3:$F$62,2,FALSE))</f>
        <v/>
      </c>
      <c r="M27" s="142" t="str">
        <f>IF($I27="","",VLOOKUP($I27,選手情報打ち込み女子!$A$3:$F$62,3,FALSE))</f>
        <v/>
      </c>
      <c r="N27" s="142" t="str">
        <f>IF($I27="","",VLOOKUP($I27,選手情報打ち込み女子!$A$3:$F$62,4,FALSE))</f>
        <v/>
      </c>
      <c r="O27" s="142" t="str">
        <f>IF($I27="","",VLOOKUP($I27,選手情報打ち込み女子!$A$3:$F$62,5,FALSE))</f>
        <v/>
      </c>
      <c r="P27" s="119"/>
    </row>
    <row r="28" spans="1:16" ht="15" customHeight="1" x14ac:dyDescent="0.15">
      <c r="A28" s="120"/>
      <c r="B28" s="124"/>
      <c r="C28" s="191"/>
      <c r="D28" s="123" t="str">
        <f>IF($A28="","",VLOOKUP($A28,選手情報打ち込み男子!$A$3:$F$62,2,FALSE))</f>
        <v/>
      </c>
      <c r="E28" s="123" t="str">
        <f>IF($A28="","",VLOOKUP($A28,選手情報打ち込み男子!$A$3:$F$62,3,FALSE))</f>
        <v/>
      </c>
      <c r="F28" s="123" t="str">
        <f>IF($A28="","",VLOOKUP($A28,選手情報打ち込み男子!$A$3:$F$62,4,FALSE))</f>
        <v/>
      </c>
      <c r="G28" s="123" t="str">
        <f>IF($A28="","",VLOOKUP($A28,選手情報打ち込み男子!$A$3:$F$62,5,FALSE))</f>
        <v/>
      </c>
      <c r="H28" s="118"/>
      <c r="I28" s="131"/>
      <c r="J28" s="3"/>
      <c r="K28" s="137"/>
      <c r="L28" s="141" t="str">
        <f>IF($I28="","",VLOOKUP($I28,選手情報打ち込み女子!$A$3:$F$62,2,FALSE))</f>
        <v/>
      </c>
      <c r="M28" s="142" t="str">
        <f>IF($I28="","",VLOOKUP($I28,選手情報打ち込み女子!$A$3:$F$62,3,FALSE))</f>
        <v/>
      </c>
      <c r="N28" s="142" t="str">
        <f>IF($I28="","",VLOOKUP($I28,選手情報打ち込み女子!$A$3:$F$62,4,FALSE))</f>
        <v/>
      </c>
      <c r="O28" s="142" t="str">
        <f>IF($I28="","",VLOOKUP($I28,選手情報打ち込み女子!$A$3:$F$62,5,FALSE))</f>
        <v/>
      </c>
      <c r="P28" s="119"/>
    </row>
    <row r="29" spans="1:16" ht="15" customHeight="1" x14ac:dyDescent="0.15">
      <c r="A29" s="120"/>
      <c r="B29" s="124"/>
      <c r="C29" s="191"/>
      <c r="D29" s="123" t="str">
        <f>IF($A29="","",VLOOKUP($A29,選手情報打ち込み男子!$A$3:$F$62,2,FALSE))</f>
        <v/>
      </c>
      <c r="E29" s="123" t="str">
        <f>IF($A29="","",VLOOKUP($A29,選手情報打ち込み男子!$A$3:$F$62,3,FALSE))</f>
        <v/>
      </c>
      <c r="F29" s="123" t="str">
        <f>IF($A29="","",VLOOKUP($A29,選手情報打ち込み男子!$A$3:$F$62,4,FALSE))</f>
        <v/>
      </c>
      <c r="G29" s="123" t="str">
        <f>IF($A29="","",VLOOKUP($A29,選手情報打ち込み男子!$A$3:$F$62,5,FALSE))</f>
        <v/>
      </c>
      <c r="H29" s="118"/>
      <c r="I29" s="131"/>
      <c r="J29" s="3"/>
      <c r="K29" s="137"/>
      <c r="L29" s="141" t="str">
        <f>IF($I29="","",VLOOKUP($I29,選手情報打ち込み女子!$A$3:$F$62,2,FALSE))</f>
        <v/>
      </c>
      <c r="M29" s="142" t="str">
        <f>IF($I29="","",VLOOKUP($I29,選手情報打ち込み女子!$A$3:$F$62,3,FALSE))</f>
        <v/>
      </c>
      <c r="N29" s="142" t="str">
        <f>IF($I29="","",VLOOKUP($I29,選手情報打ち込み女子!$A$3:$F$62,4,FALSE))</f>
        <v/>
      </c>
      <c r="O29" s="142" t="str">
        <f>IF($I29="","",VLOOKUP($I29,選手情報打ち込み女子!$A$3:$F$62,5,FALSE))</f>
        <v/>
      </c>
      <c r="P29" s="119"/>
    </row>
    <row r="30" spans="1:16" ht="15" customHeight="1" x14ac:dyDescent="0.15">
      <c r="A30" s="120"/>
      <c r="B30" s="124"/>
      <c r="C30" s="191"/>
      <c r="D30" s="123" t="str">
        <f>IF($A30="","",VLOOKUP($A30,選手情報打ち込み男子!$A$3:$F$62,2,FALSE))</f>
        <v/>
      </c>
      <c r="E30" s="123" t="str">
        <f>IF($A30="","",VLOOKUP($A30,選手情報打ち込み男子!$A$3:$F$62,3,FALSE))</f>
        <v/>
      </c>
      <c r="F30" s="123" t="str">
        <f>IF($A30="","",VLOOKUP($A30,選手情報打ち込み男子!$A$3:$F$62,4,FALSE))</f>
        <v/>
      </c>
      <c r="G30" s="123" t="str">
        <f>IF($A30="","",VLOOKUP($A30,選手情報打ち込み男子!$A$3:$F$62,5,FALSE))</f>
        <v/>
      </c>
      <c r="H30" s="118"/>
      <c r="I30" s="131"/>
      <c r="J30" s="3"/>
      <c r="K30" s="137"/>
      <c r="L30" s="141" t="str">
        <f>IF($I30="","",VLOOKUP($I30,選手情報打ち込み女子!$A$3:$F$62,2,FALSE))</f>
        <v/>
      </c>
      <c r="M30" s="142" t="str">
        <f>IF($I30="","",VLOOKUP($I30,選手情報打ち込み女子!$A$3:$F$62,3,FALSE))</f>
        <v/>
      </c>
      <c r="N30" s="142" t="str">
        <f>IF($I30="","",VLOOKUP($I30,選手情報打ち込み女子!$A$3:$F$62,4,FALSE))</f>
        <v/>
      </c>
      <c r="O30" s="142" t="str">
        <f>IF($I30="","",VLOOKUP($I30,選手情報打ち込み女子!$A$3:$F$62,5,FALSE))</f>
        <v/>
      </c>
      <c r="P30" s="119"/>
    </row>
    <row r="31" spans="1:16" ht="15" customHeight="1" x14ac:dyDescent="0.15">
      <c r="A31" s="120"/>
      <c r="B31" s="125"/>
      <c r="C31" s="191"/>
      <c r="D31" s="123" t="str">
        <f>IF($A31="","",VLOOKUP($A31,選手情報打ち込み男子!$A$3:$F$62,2,FALSE))</f>
        <v/>
      </c>
      <c r="E31" s="123" t="str">
        <f>IF($A31="","",VLOOKUP($A31,選手情報打ち込み男子!$A$3:$F$62,3,FALSE))</f>
        <v/>
      </c>
      <c r="F31" s="123" t="str">
        <f>IF($A31="","",VLOOKUP($A31,選手情報打ち込み男子!$A$3:$F$62,4,FALSE))</f>
        <v/>
      </c>
      <c r="G31" s="123" t="str">
        <f>IF($A31="","",VLOOKUP($A31,選手情報打ち込み男子!$A$3:$F$62,5,FALSE))</f>
        <v/>
      </c>
      <c r="H31" s="118"/>
      <c r="I31" s="131"/>
      <c r="J31" s="3"/>
      <c r="K31" s="137"/>
      <c r="L31" s="141" t="str">
        <f>IF($I31="","",VLOOKUP($I31,選手情報打ち込み女子!$A$3:$F$62,2,FALSE))</f>
        <v/>
      </c>
      <c r="M31" s="142" t="str">
        <f>IF($I31="","",VLOOKUP($I31,選手情報打ち込み女子!$A$3:$F$62,3,FALSE))</f>
        <v/>
      </c>
      <c r="N31" s="142" t="str">
        <f>IF($I31="","",VLOOKUP($I31,選手情報打ち込み女子!$A$3:$F$62,4,FALSE))</f>
        <v/>
      </c>
      <c r="O31" s="142" t="str">
        <f>IF($I31="","",VLOOKUP($I31,選手情報打ち込み女子!$A$3:$F$62,5,FALSE))</f>
        <v/>
      </c>
      <c r="P31" s="119"/>
    </row>
    <row r="32" spans="1:16" ht="15" customHeight="1" x14ac:dyDescent="0.15">
      <c r="A32" s="120"/>
      <c r="B32" s="125"/>
      <c r="C32" s="191"/>
      <c r="D32" s="123" t="str">
        <f>IF($A32="","",VLOOKUP($A32,選手情報打ち込み男子!$A$3:$F$62,2,FALSE))</f>
        <v/>
      </c>
      <c r="E32" s="123" t="str">
        <f>IF($A32="","",VLOOKUP($A32,選手情報打ち込み男子!$A$3:$F$62,3,FALSE))</f>
        <v/>
      </c>
      <c r="F32" s="123" t="str">
        <f>IF($A32="","",VLOOKUP($A32,選手情報打ち込み男子!$A$3:$F$62,4,FALSE))</f>
        <v/>
      </c>
      <c r="G32" s="123" t="str">
        <f>IF($A32="","",VLOOKUP($A32,選手情報打ち込み男子!$A$3:$F$62,5,FALSE))</f>
        <v/>
      </c>
      <c r="H32" s="118"/>
      <c r="I32" s="131"/>
      <c r="J32" s="3"/>
      <c r="K32" s="137"/>
      <c r="L32" s="141" t="str">
        <f>IF($I32="","",VLOOKUP($I32,選手情報打ち込み女子!$A$3:$F$62,2,FALSE))</f>
        <v/>
      </c>
      <c r="M32" s="142" t="str">
        <f>IF($I32="","",VLOOKUP($I32,選手情報打ち込み女子!$A$3:$F$62,3,FALSE))</f>
        <v/>
      </c>
      <c r="N32" s="142" t="str">
        <f>IF($I32="","",VLOOKUP($I32,選手情報打ち込み女子!$A$3:$F$62,4,FALSE))</f>
        <v/>
      </c>
      <c r="O32" s="142" t="str">
        <f>IF($I32="","",VLOOKUP($I32,選手情報打ち込み女子!$A$3:$F$62,5,FALSE))</f>
        <v/>
      </c>
      <c r="P32" s="119"/>
    </row>
    <row r="33" spans="1:16" ht="15" customHeight="1" x14ac:dyDescent="0.15">
      <c r="A33" s="120"/>
      <c r="B33" s="125"/>
      <c r="C33" s="191"/>
      <c r="D33" s="123" t="str">
        <f>IF($A33="","",VLOOKUP($A33,選手情報打ち込み男子!$A$3:$F$62,2,FALSE))</f>
        <v/>
      </c>
      <c r="E33" s="123" t="str">
        <f>IF($A33="","",VLOOKUP($A33,選手情報打ち込み男子!$A$3:$F$62,3,FALSE))</f>
        <v/>
      </c>
      <c r="F33" s="123" t="str">
        <f>IF($A33="","",VLOOKUP($A33,選手情報打ち込み男子!$A$3:$F$62,4,FALSE))</f>
        <v/>
      </c>
      <c r="G33" s="123" t="str">
        <f>IF($A33="","",VLOOKUP($A33,選手情報打ち込み男子!$A$3:$F$62,5,FALSE))</f>
        <v/>
      </c>
      <c r="H33" s="118"/>
      <c r="I33" s="131"/>
      <c r="J33" s="3"/>
      <c r="K33" s="137"/>
      <c r="L33" s="141" t="str">
        <f>IF($I33="","",VLOOKUP($I33,選手情報打ち込み女子!$A$3:$F$62,2,FALSE))</f>
        <v/>
      </c>
      <c r="M33" s="142" t="str">
        <f>IF($I33="","",VLOOKUP($I33,選手情報打ち込み女子!$A$3:$F$62,3,FALSE))</f>
        <v/>
      </c>
      <c r="N33" s="142" t="str">
        <f>IF($I33="","",VLOOKUP($I33,選手情報打ち込み女子!$A$3:$F$62,4,FALSE))</f>
        <v/>
      </c>
      <c r="O33" s="142" t="str">
        <f>IF($I33="","",VLOOKUP($I33,選手情報打ち込み女子!$A$3:$F$62,5,FALSE))</f>
        <v/>
      </c>
      <c r="P33" s="119"/>
    </row>
    <row r="34" spans="1:16" ht="15" customHeight="1" x14ac:dyDescent="0.15">
      <c r="A34" s="120"/>
      <c r="B34" s="125"/>
      <c r="C34" s="191"/>
      <c r="D34" s="123" t="str">
        <f>IF($A34="","",VLOOKUP($A34,選手情報打ち込み男子!$A$3:$F$62,2,FALSE))</f>
        <v/>
      </c>
      <c r="E34" s="123" t="str">
        <f>IF($A34="","",VLOOKUP($A34,選手情報打ち込み男子!$A$3:$F$62,3,FALSE))</f>
        <v/>
      </c>
      <c r="F34" s="123" t="str">
        <f>IF($A34="","",VLOOKUP($A34,選手情報打ち込み男子!$A$3:$F$62,4,FALSE))</f>
        <v/>
      </c>
      <c r="G34" s="123" t="str">
        <f>IF($A34="","",VLOOKUP($A34,選手情報打ち込み男子!$A$3:$F$62,5,FALSE))</f>
        <v/>
      </c>
      <c r="H34" s="118"/>
      <c r="I34" s="131"/>
      <c r="J34" s="3"/>
      <c r="K34" s="137"/>
      <c r="L34" s="141" t="str">
        <f>IF($I34="","",VLOOKUP($I34,選手情報打ち込み女子!$A$3:$F$62,2,FALSE))</f>
        <v/>
      </c>
      <c r="M34" s="142" t="str">
        <f>IF($I34="","",VLOOKUP($I34,選手情報打ち込み女子!$A$3:$F$62,3,FALSE))</f>
        <v/>
      </c>
      <c r="N34" s="142" t="str">
        <f>IF($I34="","",VLOOKUP($I34,選手情報打ち込み女子!$A$3:$F$62,4,FALSE))</f>
        <v/>
      </c>
      <c r="O34" s="142" t="str">
        <f>IF($I34="","",VLOOKUP($I34,選手情報打ち込み女子!$A$3:$F$62,5,FALSE))</f>
        <v/>
      </c>
      <c r="P34" s="119"/>
    </row>
    <row r="35" spans="1:16" ht="15" customHeight="1" x14ac:dyDescent="0.15">
      <c r="A35" s="120"/>
      <c r="B35" s="125"/>
      <c r="C35" s="191"/>
      <c r="D35" s="123" t="str">
        <f>IF($A35="","",VLOOKUP($A35,選手情報打ち込み男子!$A$3:$F$62,2,FALSE))</f>
        <v/>
      </c>
      <c r="E35" s="123" t="str">
        <f>IF($A35="","",VLOOKUP($A35,選手情報打ち込み男子!$A$3:$F$62,3,FALSE))</f>
        <v/>
      </c>
      <c r="F35" s="123" t="str">
        <f>IF($A35="","",VLOOKUP($A35,選手情報打ち込み男子!$A$3:$F$62,4,FALSE))</f>
        <v/>
      </c>
      <c r="G35" s="123" t="str">
        <f>IF($A35="","",VLOOKUP($A35,選手情報打ち込み男子!$A$3:$F$62,5,FALSE))</f>
        <v/>
      </c>
      <c r="H35" s="118"/>
      <c r="I35" s="131"/>
      <c r="J35" s="3"/>
      <c r="K35" s="137"/>
      <c r="L35" s="141" t="str">
        <f>IF($I35="","",VLOOKUP($I35,選手情報打ち込み女子!$A$3:$F$62,2,FALSE))</f>
        <v/>
      </c>
      <c r="M35" s="142" t="str">
        <f>IF($I35="","",VLOOKUP($I35,選手情報打ち込み女子!$A$3:$F$62,3,FALSE))</f>
        <v/>
      </c>
      <c r="N35" s="142" t="str">
        <f>IF($I35="","",VLOOKUP($I35,選手情報打ち込み女子!$A$3:$F$62,4,FALSE))</f>
        <v/>
      </c>
      <c r="O35" s="142" t="str">
        <f>IF($I35="","",VLOOKUP($I35,選手情報打ち込み女子!$A$3:$F$62,5,FALSE))</f>
        <v/>
      </c>
      <c r="P35" s="119"/>
    </row>
    <row r="36" spans="1:16" ht="15" customHeight="1" x14ac:dyDescent="0.15">
      <c r="A36" s="120"/>
      <c r="B36" s="125"/>
      <c r="C36" s="191"/>
      <c r="D36" s="123" t="str">
        <f>IF($A36="","",VLOOKUP($A36,選手情報打ち込み男子!$A$3:$F$62,2,FALSE))</f>
        <v/>
      </c>
      <c r="E36" s="123" t="str">
        <f>IF($A36="","",VLOOKUP($A36,選手情報打ち込み男子!$A$3:$F$62,3,FALSE))</f>
        <v/>
      </c>
      <c r="F36" s="123" t="str">
        <f>IF($A36="","",VLOOKUP($A36,選手情報打ち込み男子!$A$3:$F$62,4,FALSE))</f>
        <v/>
      </c>
      <c r="G36" s="123" t="str">
        <f>IF($A36="","",VLOOKUP($A36,選手情報打ち込み男子!$A$3:$F$62,5,FALSE))</f>
        <v/>
      </c>
      <c r="H36" s="118"/>
      <c r="I36" s="131"/>
      <c r="J36" s="3"/>
      <c r="K36" s="137"/>
      <c r="L36" s="141" t="str">
        <f>IF($I36="","",VLOOKUP($I36,選手情報打ち込み女子!$A$3:$F$62,2,FALSE))</f>
        <v/>
      </c>
      <c r="M36" s="142" t="str">
        <f>IF($I36="","",VLOOKUP($I36,選手情報打ち込み女子!$A$3:$F$62,3,FALSE))</f>
        <v/>
      </c>
      <c r="N36" s="142" t="str">
        <f>IF($I36="","",VLOOKUP($I36,選手情報打ち込み女子!$A$3:$F$62,4,FALSE))</f>
        <v/>
      </c>
      <c r="O36" s="142" t="str">
        <f>IF($I36="","",VLOOKUP($I36,選手情報打ち込み女子!$A$3:$F$62,5,FALSE))</f>
        <v/>
      </c>
      <c r="P36" s="119"/>
    </row>
    <row r="37" spans="1:16" ht="15" customHeight="1" x14ac:dyDescent="0.15">
      <c r="A37" s="120"/>
      <c r="B37" s="125"/>
      <c r="C37" s="191"/>
      <c r="D37" s="123" t="str">
        <f>IF($A37="","",VLOOKUP($A37,選手情報打ち込み男子!$A$3:$F$62,2,FALSE))</f>
        <v/>
      </c>
      <c r="E37" s="123" t="str">
        <f>IF($A37="","",VLOOKUP($A37,選手情報打ち込み男子!$A$3:$F$62,3,FALSE))</f>
        <v/>
      </c>
      <c r="F37" s="123" t="str">
        <f>IF($A37="","",VLOOKUP($A37,選手情報打ち込み男子!$A$3:$F$62,4,FALSE))</f>
        <v/>
      </c>
      <c r="G37" s="123" t="str">
        <f>IF($A37="","",VLOOKUP($A37,選手情報打ち込み男子!$A$3:$F$62,5,FALSE))</f>
        <v/>
      </c>
      <c r="H37" s="118"/>
      <c r="I37" s="131"/>
      <c r="J37" s="3"/>
      <c r="K37" s="137"/>
      <c r="L37" s="141" t="str">
        <f>IF($I37="","",VLOOKUP($I37,選手情報打ち込み女子!$A$3:$F$62,2,FALSE))</f>
        <v/>
      </c>
      <c r="M37" s="142" t="str">
        <f>IF($I37="","",VLOOKUP($I37,選手情報打ち込み女子!$A$3:$F$62,3,FALSE))</f>
        <v/>
      </c>
      <c r="N37" s="142" t="str">
        <f>IF($I37="","",VLOOKUP($I37,選手情報打ち込み女子!$A$3:$F$62,4,FALSE))</f>
        <v/>
      </c>
      <c r="O37" s="142" t="str">
        <f>IF($I37="","",VLOOKUP($I37,選手情報打ち込み女子!$A$3:$F$62,5,FALSE))</f>
        <v/>
      </c>
      <c r="P37" s="119"/>
    </row>
    <row r="38" spans="1:16" ht="15" customHeight="1" x14ac:dyDescent="0.15">
      <c r="A38" s="120"/>
      <c r="B38" s="125"/>
      <c r="C38" s="191"/>
      <c r="D38" s="123" t="str">
        <f>IF($A38="","",VLOOKUP($A38,選手情報打ち込み男子!$A$3:$F$62,2,FALSE))</f>
        <v/>
      </c>
      <c r="E38" s="123" t="str">
        <f>IF($A38="","",VLOOKUP($A38,選手情報打ち込み男子!$A$3:$F$62,3,FALSE))</f>
        <v/>
      </c>
      <c r="F38" s="123" t="str">
        <f>IF($A38="","",VLOOKUP($A38,選手情報打ち込み男子!$A$3:$F$62,4,FALSE))</f>
        <v/>
      </c>
      <c r="G38" s="123" t="str">
        <f>IF($A38="","",VLOOKUP($A38,選手情報打ち込み男子!$A$3:$F$62,5,FALSE))</f>
        <v/>
      </c>
      <c r="H38" s="118"/>
      <c r="I38" s="131"/>
      <c r="J38" s="3"/>
      <c r="K38" s="137"/>
      <c r="L38" s="141" t="str">
        <f>IF($I38="","",VLOOKUP($I38,選手情報打ち込み女子!$A$3:$F$62,2,FALSE))</f>
        <v/>
      </c>
      <c r="M38" s="142" t="str">
        <f>IF($I38="","",VLOOKUP($I38,選手情報打ち込み女子!$A$3:$F$62,3,FALSE))</f>
        <v/>
      </c>
      <c r="N38" s="142" t="str">
        <f>IF($I38="","",VLOOKUP($I38,選手情報打ち込み女子!$A$3:$F$62,4,FALSE))</f>
        <v/>
      </c>
      <c r="O38" s="142" t="str">
        <f>IF($I38="","",VLOOKUP($I38,選手情報打ち込み女子!$A$3:$F$62,5,FALSE))</f>
        <v/>
      </c>
      <c r="P38" s="119"/>
    </row>
    <row r="39" spans="1:16" ht="15" customHeight="1" x14ac:dyDescent="0.15">
      <c r="A39" s="120"/>
      <c r="B39" s="125"/>
      <c r="C39" s="191"/>
      <c r="D39" s="123" t="str">
        <f>IF($A39="","",VLOOKUP($A39,選手情報打ち込み男子!$A$3:$F$62,2,FALSE))</f>
        <v/>
      </c>
      <c r="E39" s="123" t="str">
        <f>IF($A39="","",VLOOKUP($A39,選手情報打ち込み男子!$A$3:$F$62,3,FALSE))</f>
        <v/>
      </c>
      <c r="F39" s="123" t="str">
        <f>IF($A39="","",VLOOKUP($A39,選手情報打ち込み男子!$A$3:$F$62,4,FALSE))</f>
        <v/>
      </c>
      <c r="G39" s="123" t="str">
        <f>IF($A39="","",VLOOKUP($A39,選手情報打ち込み男子!$A$3:$F$62,5,FALSE))</f>
        <v/>
      </c>
      <c r="H39" s="118"/>
      <c r="I39" s="131"/>
      <c r="J39" s="127"/>
      <c r="K39" s="137"/>
      <c r="L39" s="141" t="str">
        <f>IF($I39="","",VLOOKUP($I39,選手情報打ち込み女子!$A$3:$F$62,2,FALSE))</f>
        <v/>
      </c>
      <c r="M39" s="142" t="str">
        <f>IF($I39="","",VLOOKUP($I39,選手情報打ち込み女子!$A$3:$F$62,3,FALSE))</f>
        <v/>
      </c>
      <c r="N39" s="142" t="str">
        <f>IF($I39="","",VLOOKUP($I39,選手情報打ち込み女子!$A$3:$F$62,4,FALSE))</f>
        <v/>
      </c>
      <c r="O39" s="142" t="str">
        <f>IF($I39="","",VLOOKUP($I39,選手情報打ち込み女子!$A$3:$F$62,5,FALSE))</f>
        <v/>
      </c>
      <c r="P39" s="119"/>
    </row>
    <row r="40" spans="1:16" ht="15" customHeight="1" x14ac:dyDescent="0.15">
      <c r="A40" s="120"/>
      <c r="B40" s="125"/>
      <c r="C40" s="191"/>
      <c r="D40" s="123" t="str">
        <f>IF($A40="","",VLOOKUP($A40,選手情報打ち込み男子!$A$3:$F$62,2,FALSE))</f>
        <v/>
      </c>
      <c r="E40" s="123" t="str">
        <f>IF($A40="","",VLOOKUP($A40,選手情報打ち込み男子!$A$3:$F$62,3,FALSE))</f>
        <v/>
      </c>
      <c r="F40" s="123" t="str">
        <f>IF($A40="","",VLOOKUP($A40,選手情報打ち込み男子!$A$3:$F$62,4,FALSE))</f>
        <v/>
      </c>
      <c r="G40" s="123" t="str">
        <f>IF($A40="","",VLOOKUP($A40,選手情報打ち込み男子!$A$3:$F$62,5,FALSE))</f>
        <v/>
      </c>
      <c r="H40" s="118"/>
      <c r="I40" s="131"/>
      <c r="J40" s="127"/>
      <c r="K40" s="137"/>
      <c r="L40" s="141" t="str">
        <f>IF($I40="","",VLOOKUP($I40,選手情報打ち込み女子!$A$3:$F$62,2,FALSE))</f>
        <v/>
      </c>
      <c r="M40" s="142" t="str">
        <f>IF($I40="","",VLOOKUP($I40,選手情報打ち込み女子!$A$3:$F$62,3,FALSE))</f>
        <v/>
      </c>
      <c r="N40" s="142" t="str">
        <f>IF($I40="","",VLOOKUP($I40,選手情報打ち込み女子!$A$3:$F$62,4,FALSE))</f>
        <v/>
      </c>
      <c r="O40" s="142" t="str">
        <f>IF($I40="","",VLOOKUP($I40,選手情報打ち込み女子!$A$3:$F$62,5,FALSE))</f>
        <v/>
      </c>
      <c r="P40" s="119"/>
    </row>
    <row r="41" spans="1:16" ht="15" customHeight="1" x14ac:dyDescent="0.15">
      <c r="A41" s="120"/>
      <c r="B41" s="125"/>
      <c r="C41" s="191"/>
      <c r="D41" s="123" t="str">
        <f>IF($A41="","",VLOOKUP($A41,選手情報打ち込み男子!$A$3:$F$62,2,FALSE))</f>
        <v/>
      </c>
      <c r="E41" s="123" t="str">
        <f>IF($A41="","",VLOOKUP($A41,選手情報打ち込み男子!$A$3:$F$62,3,FALSE))</f>
        <v/>
      </c>
      <c r="F41" s="123" t="str">
        <f>IF($A41="","",VLOOKUP($A41,選手情報打ち込み男子!$A$3:$F$62,4,FALSE))</f>
        <v/>
      </c>
      <c r="G41" s="123" t="str">
        <f>IF($A41="","",VLOOKUP($A41,選手情報打ち込み男子!$A$3:$F$62,5,FALSE))</f>
        <v/>
      </c>
      <c r="H41" s="118"/>
      <c r="I41" s="131"/>
      <c r="J41" s="127"/>
      <c r="K41" s="137"/>
      <c r="L41" s="141" t="str">
        <f>IF($I41="","",VLOOKUP($I41,選手情報打ち込み女子!$A$3:$F$62,2,FALSE))</f>
        <v/>
      </c>
      <c r="M41" s="142" t="str">
        <f>IF($I41="","",VLOOKUP($I41,選手情報打ち込み女子!$A$3:$F$62,3,FALSE))</f>
        <v/>
      </c>
      <c r="N41" s="142" t="str">
        <f>IF($I41="","",VLOOKUP($I41,選手情報打ち込み女子!$A$3:$F$62,4,FALSE))</f>
        <v/>
      </c>
      <c r="O41" s="142" t="str">
        <f>IF($I41="","",VLOOKUP($I41,選手情報打ち込み女子!$A$3:$F$62,5,FALSE))</f>
        <v/>
      </c>
      <c r="P41" s="119"/>
    </row>
    <row r="42" spans="1:16" ht="15" customHeight="1" x14ac:dyDescent="0.15">
      <c r="A42" s="120"/>
      <c r="B42" s="125"/>
      <c r="C42" s="191"/>
      <c r="D42" s="123" t="str">
        <f>IF($A42="","",VLOOKUP($A42,選手情報打ち込み男子!$A$3:$F$62,2,FALSE))</f>
        <v/>
      </c>
      <c r="E42" s="123" t="str">
        <f>IF($A42="","",VLOOKUP($A42,選手情報打ち込み男子!$A$3:$F$62,3,FALSE))</f>
        <v/>
      </c>
      <c r="F42" s="123" t="str">
        <f>IF($A42="","",VLOOKUP($A42,選手情報打ち込み男子!$A$3:$F$62,4,FALSE))</f>
        <v/>
      </c>
      <c r="G42" s="123" t="str">
        <f>IF($A42="","",VLOOKUP($A42,選手情報打ち込み男子!$A$3:$F$62,5,FALSE))</f>
        <v/>
      </c>
      <c r="H42" s="118"/>
      <c r="I42" s="131"/>
      <c r="J42" s="128"/>
      <c r="K42" s="137"/>
      <c r="L42" s="141" t="str">
        <f>IF($I42="","",VLOOKUP($I42,選手情報打ち込み女子!$A$3:$F$62,2,FALSE))</f>
        <v/>
      </c>
      <c r="M42" s="142" t="str">
        <f>IF($I42="","",VLOOKUP($I42,選手情報打ち込み女子!$A$3:$F$62,3,FALSE))</f>
        <v/>
      </c>
      <c r="N42" s="142" t="str">
        <f>IF($I42="","",VLOOKUP($I42,選手情報打ち込み女子!$A$3:$F$62,4,FALSE))</f>
        <v/>
      </c>
      <c r="O42" s="142" t="str">
        <f>IF($I42="","",VLOOKUP($I42,選手情報打ち込み女子!$A$3:$F$62,5,FALSE))</f>
        <v/>
      </c>
      <c r="P42" s="119"/>
    </row>
    <row r="43" spans="1:16" ht="15" customHeight="1" x14ac:dyDescent="0.15">
      <c r="A43" s="120"/>
      <c r="B43" s="125"/>
      <c r="C43" s="191"/>
      <c r="D43" s="123" t="str">
        <f>IF($A43="","",VLOOKUP($A43,選手情報打ち込み男子!$A$3:$F$62,2,FALSE))</f>
        <v/>
      </c>
      <c r="E43" s="123" t="str">
        <f>IF($A43="","",VLOOKUP($A43,選手情報打ち込み男子!$A$3:$F$62,3,FALSE))</f>
        <v/>
      </c>
      <c r="F43" s="123" t="str">
        <f>IF($A43="","",VLOOKUP($A43,選手情報打ち込み男子!$A$3:$F$62,4,FALSE))</f>
        <v/>
      </c>
      <c r="G43" s="123" t="str">
        <f>IF($A43="","",VLOOKUP($A43,選手情報打ち込み男子!$A$3:$F$62,5,FALSE))</f>
        <v/>
      </c>
      <c r="H43" s="118"/>
      <c r="I43" s="131"/>
      <c r="J43" s="128"/>
      <c r="K43" s="138"/>
      <c r="L43" s="141" t="str">
        <f>IF($I43="","",VLOOKUP($I43,選手情報打ち込み女子!$A$3:$F$62,2,FALSE))</f>
        <v/>
      </c>
      <c r="M43" s="142" t="str">
        <f>IF($I43="","",VLOOKUP($I43,選手情報打ち込み女子!$A$3:$F$62,3,FALSE))</f>
        <v/>
      </c>
      <c r="N43" s="142" t="str">
        <f>IF($I43="","",VLOOKUP($I43,選手情報打ち込み女子!$A$3:$F$62,4,FALSE))</f>
        <v/>
      </c>
      <c r="O43" s="142" t="str">
        <f>IF($I43="","",VLOOKUP($I43,選手情報打ち込み女子!$A$3:$F$62,5,FALSE))</f>
        <v/>
      </c>
      <c r="P43" s="119"/>
    </row>
    <row r="44" spans="1:16" ht="15" customHeight="1" x14ac:dyDescent="0.15">
      <c r="A44" s="120"/>
      <c r="B44" s="125"/>
      <c r="C44" s="191"/>
      <c r="D44" s="123" t="str">
        <f>IF($A44="","",VLOOKUP($A44,選手情報打ち込み男子!$A$3:$F$62,2,FALSE))</f>
        <v/>
      </c>
      <c r="E44" s="123" t="str">
        <f>IF($A44="","",VLOOKUP($A44,選手情報打ち込み男子!$A$3:$F$62,3,FALSE))</f>
        <v/>
      </c>
      <c r="F44" s="123" t="str">
        <f>IF($A44="","",VLOOKUP($A44,選手情報打ち込み男子!$A$3:$F$62,4,FALSE))</f>
        <v/>
      </c>
      <c r="G44" s="123" t="str">
        <f>IF($A44="","",VLOOKUP($A44,選手情報打ち込み男子!$A$3:$F$62,5,FALSE))</f>
        <v/>
      </c>
      <c r="H44" s="118"/>
      <c r="I44" s="131"/>
      <c r="J44" s="128"/>
      <c r="K44" s="138"/>
      <c r="L44" s="141" t="str">
        <f>IF($I44="","",VLOOKUP($I44,選手情報打ち込み女子!$A$3:$F$62,2,FALSE))</f>
        <v/>
      </c>
      <c r="M44" s="142" t="str">
        <f>IF($I44="","",VLOOKUP($I44,選手情報打ち込み女子!$A$3:$F$62,3,FALSE))</f>
        <v/>
      </c>
      <c r="N44" s="142" t="str">
        <f>IF($I44="","",VLOOKUP($I44,選手情報打ち込み女子!$A$3:$F$62,4,FALSE))</f>
        <v/>
      </c>
      <c r="O44" s="142" t="str">
        <f>IF($I44="","",VLOOKUP($I44,選手情報打ち込み女子!$A$3:$F$62,5,FALSE))</f>
        <v/>
      </c>
      <c r="P44" s="119"/>
    </row>
    <row r="45" spans="1:16" ht="15" customHeight="1" x14ac:dyDescent="0.15">
      <c r="A45" s="120"/>
      <c r="B45" s="125"/>
      <c r="C45" s="191"/>
      <c r="D45" s="123" t="str">
        <f>IF($A45="","",VLOOKUP($A45,選手情報打ち込み男子!$A$3:$F$62,2,FALSE))</f>
        <v/>
      </c>
      <c r="E45" s="123" t="str">
        <f>IF($A45="","",VLOOKUP($A45,選手情報打ち込み男子!$A$3:$F$62,3,FALSE))</f>
        <v/>
      </c>
      <c r="F45" s="123" t="str">
        <f>IF($A45="","",VLOOKUP($A45,選手情報打ち込み男子!$A$3:$F$62,4,FALSE))</f>
        <v/>
      </c>
      <c r="G45" s="123" t="str">
        <f>IF($A45="","",VLOOKUP($A45,選手情報打ち込み男子!$A$3:$F$62,5,FALSE))</f>
        <v/>
      </c>
      <c r="H45" s="118"/>
      <c r="I45" s="131"/>
      <c r="J45" s="128"/>
      <c r="K45" s="138"/>
      <c r="L45" s="141" t="str">
        <f>IF($I45="","",VLOOKUP($I45,選手情報打ち込み女子!$A$3:$F$62,2,FALSE))</f>
        <v/>
      </c>
      <c r="M45" s="142" t="str">
        <f>IF($I45="","",VLOOKUP($I45,選手情報打ち込み女子!$A$3:$F$62,3,FALSE))</f>
        <v/>
      </c>
      <c r="N45" s="142" t="str">
        <f>IF($I45="","",VLOOKUP($I45,選手情報打ち込み女子!$A$3:$F$62,4,FALSE))</f>
        <v/>
      </c>
      <c r="O45" s="142" t="str">
        <f>IF($I45="","",VLOOKUP($I45,選手情報打ち込み女子!$A$3:$F$62,5,FALSE))</f>
        <v/>
      </c>
      <c r="P45" s="119"/>
    </row>
    <row r="46" spans="1:16" ht="15" customHeight="1" x14ac:dyDescent="0.15">
      <c r="A46" s="120"/>
      <c r="B46" s="125"/>
      <c r="C46" s="191"/>
      <c r="D46" s="123" t="str">
        <f>IF($A46="","",VLOOKUP($A46,選手情報打ち込み男子!$A$3:$F$62,2,FALSE))</f>
        <v/>
      </c>
      <c r="E46" s="123" t="str">
        <f>IF($A46="","",VLOOKUP($A46,選手情報打ち込み男子!$A$3:$F$62,3,FALSE))</f>
        <v/>
      </c>
      <c r="F46" s="123" t="str">
        <f>IF($A46="","",VLOOKUP($A46,選手情報打ち込み男子!$A$3:$F$62,4,FALSE))</f>
        <v/>
      </c>
      <c r="G46" s="123" t="str">
        <f>IF($A46="","",VLOOKUP($A46,選手情報打ち込み男子!$A$3:$F$62,5,FALSE))</f>
        <v/>
      </c>
      <c r="H46" s="118"/>
      <c r="I46" s="131"/>
      <c r="J46" s="127"/>
      <c r="K46" s="138"/>
      <c r="L46" s="141" t="str">
        <f>IF($I46="","",VLOOKUP($I46,選手情報打ち込み女子!$A$3:$F$62,2,FALSE))</f>
        <v/>
      </c>
      <c r="M46" s="142" t="str">
        <f>IF($I46="","",VLOOKUP($I46,選手情報打ち込み女子!$A$3:$F$62,3,FALSE))</f>
        <v/>
      </c>
      <c r="N46" s="142" t="str">
        <f>IF($I46="","",VLOOKUP($I46,選手情報打ち込み女子!$A$3:$F$62,4,FALSE))</f>
        <v/>
      </c>
      <c r="O46" s="142" t="str">
        <f>IF($I46="","",VLOOKUP($I46,選手情報打ち込み女子!$A$3:$F$62,5,FALSE))</f>
        <v/>
      </c>
      <c r="P46" s="119"/>
    </row>
    <row r="47" spans="1:16" ht="15" customHeight="1" x14ac:dyDescent="0.15">
      <c r="A47" s="120"/>
      <c r="B47" s="125"/>
      <c r="C47" s="191"/>
      <c r="D47" s="123" t="str">
        <f>IF($A47="","",VLOOKUP($A47,選手情報打ち込み男子!$A$3:$F$62,2,FALSE))</f>
        <v/>
      </c>
      <c r="E47" s="123" t="str">
        <f>IF($A47="","",VLOOKUP($A47,選手情報打ち込み男子!$A$3:$F$62,3,FALSE))</f>
        <v/>
      </c>
      <c r="F47" s="123" t="str">
        <f>IF($A47="","",VLOOKUP($A47,選手情報打ち込み男子!$A$3:$F$62,4,FALSE))</f>
        <v/>
      </c>
      <c r="G47" s="123" t="str">
        <f>IF($A47="","",VLOOKUP($A47,選手情報打ち込み男子!$A$3:$F$62,5,FALSE))</f>
        <v/>
      </c>
      <c r="H47" s="118"/>
      <c r="I47" s="131"/>
      <c r="J47" s="128"/>
      <c r="K47" s="138"/>
      <c r="L47" s="141" t="str">
        <f>IF($I47="","",VLOOKUP($I47,選手情報打ち込み女子!$A$3:$F$62,2,FALSE))</f>
        <v/>
      </c>
      <c r="M47" s="142" t="str">
        <f>IF($I47="","",VLOOKUP($I47,選手情報打ち込み女子!$A$3:$F$62,3,FALSE))</f>
        <v/>
      </c>
      <c r="N47" s="142" t="str">
        <f>IF($I47="","",VLOOKUP($I47,選手情報打ち込み女子!$A$3:$F$62,4,FALSE))</f>
        <v/>
      </c>
      <c r="O47" s="142" t="str">
        <f>IF($I47="","",VLOOKUP($I47,選手情報打ち込み女子!$A$3:$F$62,5,FALSE))</f>
        <v/>
      </c>
      <c r="P47" s="119"/>
    </row>
    <row r="48" spans="1:16" ht="15" customHeight="1" x14ac:dyDescent="0.15">
      <c r="A48" s="120"/>
      <c r="B48" s="125"/>
      <c r="C48" s="191"/>
      <c r="D48" s="123" t="str">
        <f>IF($A48="","",VLOOKUP($A48,選手情報打ち込み男子!$A$3:$F$62,2,FALSE))</f>
        <v/>
      </c>
      <c r="E48" s="123" t="str">
        <f>IF($A48="","",VLOOKUP($A48,選手情報打ち込み男子!$A$3:$F$62,3,FALSE))</f>
        <v/>
      </c>
      <c r="F48" s="123" t="str">
        <f>IF($A48="","",VLOOKUP($A48,選手情報打ち込み男子!$A$3:$F$62,4,FALSE))</f>
        <v/>
      </c>
      <c r="G48" s="123" t="str">
        <f>IF($A48="","",VLOOKUP($A48,選手情報打ち込み男子!$A$3:$F$62,5,FALSE))</f>
        <v/>
      </c>
      <c r="H48" s="118"/>
      <c r="I48" s="131"/>
      <c r="J48" s="128"/>
      <c r="K48" s="138"/>
      <c r="L48" s="141" t="str">
        <f>IF($I48="","",VLOOKUP($I48,選手情報打ち込み女子!$A$3:$F$62,2,FALSE))</f>
        <v/>
      </c>
      <c r="M48" s="142" t="str">
        <f>IF($I48="","",VLOOKUP($I48,選手情報打ち込み女子!$A$3:$F$62,3,FALSE))</f>
        <v/>
      </c>
      <c r="N48" s="142" t="str">
        <f>IF($I48="","",VLOOKUP($I48,選手情報打ち込み女子!$A$3:$F$62,4,FALSE))</f>
        <v/>
      </c>
      <c r="O48" s="142" t="str">
        <f>IF($I48="","",VLOOKUP($I48,選手情報打ち込み女子!$A$3:$F$62,5,FALSE))</f>
        <v/>
      </c>
      <c r="P48" s="119"/>
    </row>
    <row r="49" spans="1:16" ht="15" customHeight="1" x14ac:dyDescent="0.15">
      <c r="A49" s="120"/>
      <c r="B49" s="126"/>
      <c r="C49" s="191"/>
      <c r="D49" s="123" t="str">
        <f>IF($A49="","",VLOOKUP($A49,選手情報打ち込み男子!$A$3:$F$62,2,FALSE))</f>
        <v/>
      </c>
      <c r="E49" s="123" t="str">
        <f>IF($A49="","",VLOOKUP($A49,選手情報打ち込み男子!$A$3:$F$62,3,FALSE))</f>
        <v/>
      </c>
      <c r="F49" s="123" t="str">
        <f>IF($A49="","",VLOOKUP($A49,選手情報打ち込み男子!$A$3:$F$62,4,FALSE))</f>
        <v/>
      </c>
      <c r="G49" s="123" t="str">
        <f>IF($A49="","",VLOOKUP($A49,選手情報打ち込み男子!$A$3:$F$62,5,FALSE))</f>
        <v/>
      </c>
      <c r="H49" s="118"/>
      <c r="I49" s="131"/>
      <c r="J49" s="128"/>
      <c r="K49" s="138"/>
      <c r="L49" s="141" t="str">
        <f>IF($I49="","",VLOOKUP($I49,選手情報打ち込み女子!$A$3:$F$62,2,FALSE))</f>
        <v/>
      </c>
      <c r="M49" s="142" t="str">
        <f>IF($I49="","",VLOOKUP($I49,選手情報打ち込み女子!$A$3:$F$62,3,FALSE))</f>
        <v/>
      </c>
      <c r="N49" s="142" t="str">
        <f>IF($I49="","",VLOOKUP($I49,選手情報打ち込み女子!$A$3:$F$62,4,FALSE))</f>
        <v/>
      </c>
      <c r="O49" s="142" t="str">
        <f>IF($I49="","",VLOOKUP($I49,選手情報打ち込み女子!$A$3:$F$62,5,FALSE))</f>
        <v/>
      </c>
      <c r="P49" s="119"/>
    </row>
    <row r="50" spans="1:16" ht="15" customHeight="1" x14ac:dyDescent="0.15">
      <c r="A50" s="120"/>
      <c r="B50" s="126"/>
      <c r="C50" s="191"/>
      <c r="D50" s="123" t="str">
        <f>IF($A50="","",VLOOKUP($A50,選手情報打ち込み男子!$A$3:$F$62,2,FALSE))</f>
        <v/>
      </c>
      <c r="E50" s="123" t="str">
        <f>IF($A50="","",VLOOKUP($A50,選手情報打ち込み男子!$A$3:$F$62,3,FALSE))</f>
        <v/>
      </c>
      <c r="F50" s="123" t="str">
        <f>IF($A50="","",VLOOKUP($A50,選手情報打ち込み男子!$A$3:$F$62,4,FALSE))</f>
        <v/>
      </c>
      <c r="G50" s="123" t="str">
        <f>IF($A50="","",VLOOKUP($A50,選手情報打ち込み男子!$A$3:$F$62,5,FALSE))</f>
        <v/>
      </c>
      <c r="H50" s="118"/>
      <c r="I50" s="131"/>
      <c r="J50" s="128"/>
      <c r="K50" s="138"/>
      <c r="L50" s="141" t="str">
        <f>IF($I50="","",VLOOKUP($I50,選手情報打ち込み女子!$A$3:$F$62,2,FALSE))</f>
        <v/>
      </c>
      <c r="M50" s="142" t="str">
        <f>IF($I50="","",VLOOKUP($I50,選手情報打ち込み女子!$A$3:$F$62,3,FALSE))</f>
        <v/>
      </c>
      <c r="N50" s="142" t="str">
        <f>IF($I50="","",VLOOKUP($I50,選手情報打ち込み女子!$A$3:$F$62,4,FALSE))</f>
        <v/>
      </c>
      <c r="O50" s="142" t="str">
        <f>IF($I50="","",VLOOKUP($I50,選手情報打ち込み女子!$A$3:$F$62,5,FALSE))</f>
        <v/>
      </c>
      <c r="P50" s="119"/>
    </row>
    <row r="51" spans="1:16" ht="15" customHeight="1" x14ac:dyDescent="0.15">
      <c r="A51" s="120"/>
      <c r="B51" s="126"/>
      <c r="C51" s="191"/>
      <c r="D51" s="123" t="str">
        <f>IF($A51="","",VLOOKUP($A51,選手情報打ち込み男子!$A$3:$F$62,2,FALSE))</f>
        <v/>
      </c>
      <c r="E51" s="123" t="str">
        <f>IF($A51="","",VLOOKUP($A51,選手情報打ち込み男子!$A$3:$F$62,3,FALSE))</f>
        <v/>
      </c>
      <c r="F51" s="123" t="str">
        <f>IF($A51="","",VLOOKUP($A51,選手情報打ち込み男子!$A$3:$F$62,4,FALSE))</f>
        <v/>
      </c>
      <c r="G51" s="123" t="str">
        <f>IF($A51="","",VLOOKUP($A51,選手情報打ち込み男子!$A$3:$F$62,5,FALSE))</f>
        <v/>
      </c>
      <c r="H51" s="118"/>
      <c r="I51" s="131"/>
      <c r="J51" s="128"/>
      <c r="K51" s="138"/>
      <c r="L51" s="141" t="str">
        <f>IF($I51="","",VLOOKUP($I51,選手情報打ち込み女子!$A$3:$F$62,2,FALSE))</f>
        <v/>
      </c>
      <c r="M51" s="142" t="str">
        <f>IF($I51="","",VLOOKUP($I51,選手情報打ち込み女子!$A$3:$F$62,3,FALSE))</f>
        <v/>
      </c>
      <c r="N51" s="142" t="str">
        <f>IF($I51="","",VLOOKUP($I51,選手情報打ち込み女子!$A$3:$F$62,4,FALSE))</f>
        <v/>
      </c>
      <c r="O51" s="142" t="str">
        <f>IF($I51="","",VLOOKUP($I51,選手情報打ち込み女子!$A$3:$F$62,5,FALSE))</f>
        <v/>
      </c>
      <c r="P51" s="119"/>
    </row>
    <row r="52" spans="1:16" ht="15" customHeight="1" x14ac:dyDescent="0.15">
      <c r="A52" s="120"/>
      <c r="B52" s="126"/>
      <c r="C52" s="191"/>
      <c r="D52" s="123" t="str">
        <f>IF($A52="","",VLOOKUP($A52,選手情報打ち込み男子!$A$3:$F$62,2,FALSE))</f>
        <v/>
      </c>
      <c r="E52" s="123" t="str">
        <f>IF($A52="","",VLOOKUP($A52,選手情報打ち込み男子!$A$3:$F$62,3,FALSE))</f>
        <v/>
      </c>
      <c r="F52" s="123" t="str">
        <f>IF($A52="","",VLOOKUP($A52,選手情報打ち込み男子!$A$3:$F$62,4,FALSE))</f>
        <v/>
      </c>
      <c r="G52" s="123" t="str">
        <f>IF($A52="","",VLOOKUP($A52,選手情報打ち込み男子!$A$3:$F$62,5,FALSE))</f>
        <v/>
      </c>
      <c r="H52" s="118"/>
      <c r="I52" s="131"/>
      <c r="J52" s="127"/>
      <c r="K52" s="137"/>
      <c r="L52" s="141" t="str">
        <f>IF($I52="","",VLOOKUP($I52,選手情報打ち込み女子!$A$3:$F$62,2,FALSE))</f>
        <v/>
      </c>
      <c r="M52" s="142" t="str">
        <f>IF($I52="","",VLOOKUP($I52,選手情報打ち込み女子!$A$3:$F$62,3,FALSE))</f>
        <v/>
      </c>
      <c r="N52" s="142" t="str">
        <f>IF($I52="","",VLOOKUP($I52,選手情報打ち込み女子!$A$3:$F$62,4,FALSE))</f>
        <v/>
      </c>
      <c r="O52" s="142" t="str">
        <f>IF($I52="","",VLOOKUP($I52,選手情報打ち込み女子!$A$3:$F$62,5,FALSE))</f>
        <v/>
      </c>
      <c r="P52" s="119"/>
    </row>
    <row r="53" spans="1:16" ht="15" customHeight="1" x14ac:dyDescent="0.15">
      <c r="A53" s="120"/>
      <c r="B53" s="126"/>
      <c r="C53" s="191"/>
      <c r="D53" s="123" t="str">
        <f>IF($A53="","",VLOOKUP($A53,選手情報打ち込み男子!$A$3:$F$62,2,FALSE))</f>
        <v/>
      </c>
      <c r="E53" s="123" t="str">
        <f>IF($A53="","",VLOOKUP($A53,選手情報打ち込み男子!$A$3:$F$62,3,FALSE))</f>
        <v/>
      </c>
      <c r="F53" s="123" t="str">
        <f>IF($A53="","",VLOOKUP($A53,選手情報打ち込み男子!$A$3:$F$62,4,FALSE))</f>
        <v/>
      </c>
      <c r="G53" s="123" t="str">
        <f>IF($A53="","",VLOOKUP($A53,選手情報打ち込み男子!$A$3:$F$62,5,FALSE))</f>
        <v/>
      </c>
      <c r="H53" s="118"/>
      <c r="I53" s="131"/>
      <c r="J53" s="121"/>
      <c r="K53" s="137"/>
      <c r="L53" s="141" t="str">
        <f>IF($I53="","",VLOOKUP($I53,選手情報打ち込み女子!$A$3:$F$62,2,FALSE))</f>
        <v/>
      </c>
      <c r="M53" s="142" t="str">
        <f>IF($I53="","",VLOOKUP($I53,選手情報打ち込み女子!$A$3:$F$62,3,FALSE))</f>
        <v/>
      </c>
      <c r="N53" s="142" t="str">
        <f>IF($I53="","",VLOOKUP($I53,選手情報打ち込み女子!$A$3:$F$62,4,FALSE))</f>
        <v/>
      </c>
      <c r="O53" s="142" t="str">
        <f>IF($I53="","",VLOOKUP($I53,選手情報打ち込み女子!$A$3:$F$62,5,FALSE))</f>
        <v/>
      </c>
      <c r="P53" s="7"/>
    </row>
    <row r="54" spans="1:16" ht="15" customHeight="1" x14ac:dyDescent="0.15">
      <c r="A54" s="120"/>
      <c r="B54" s="126"/>
      <c r="C54" s="191"/>
      <c r="D54" s="123" t="str">
        <f>IF($A54="","",VLOOKUP($A54,選手情報打ち込み男子!$A$3:$F$62,2,FALSE))</f>
        <v/>
      </c>
      <c r="E54" s="123" t="str">
        <f>IF($A54="","",VLOOKUP($A54,選手情報打ち込み男子!$A$3:$F$62,3,FALSE))</f>
        <v/>
      </c>
      <c r="F54" s="123" t="str">
        <f>IF($A54="","",VLOOKUP($A54,選手情報打ち込み男子!$A$3:$F$62,4,FALSE))</f>
        <v/>
      </c>
      <c r="G54" s="123" t="str">
        <f>IF($A54="","",VLOOKUP($A54,選手情報打ち込み男子!$A$3:$F$62,5,FALSE))</f>
        <v/>
      </c>
      <c r="H54" s="118"/>
      <c r="I54" s="131"/>
      <c r="J54" s="121"/>
      <c r="K54" s="137"/>
      <c r="L54" s="141" t="str">
        <f>IF($I54="","",VLOOKUP($I54,選手情報打ち込み女子!$A$3:$F$62,2,FALSE))</f>
        <v/>
      </c>
      <c r="M54" s="142" t="str">
        <f>IF($I54="","",VLOOKUP($I54,選手情報打ち込み女子!$A$3:$F$62,3,FALSE))</f>
        <v/>
      </c>
      <c r="N54" s="142" t="str">
        <f>IF($I54="","",VLOOKUP($I54,選手情報打ち込み女子!$A$3:$F$62,4,FALSE))</f>
        <v/>
      </c>
      <c r="O54" s="142" t="str">
        <f>IF($I54="","",VLOOKUP($I54,選手情報打ち込み女子!$A$3:$F$62,5,FALSE))</f>
        <v/>
      </c>
      <c r="P54" s="7"/>
    </row>
    <row r="55" spans="1:16" ht="15" customHeight="1" x14ac:dyDescent="0.15">
      <c r="A55" s="120"/>
      <c r="B55" s="126"/>
      <c r="C55" s="191"/>
      <c r="D55" s="123" t="str">
        <f>IF($A55="","",VLOOKUP($A55,選手情報打ち込み男子!$A$3:$F$62,2,FALSE))</f>
        <v/>
      </c>
      <c r="E55" s="123" t="str">
        <f>IF($A55="","",VLOOKUP($A55,選手情報打ち込み男子!$A$3:$F$62,3,FALSE))</f>
        <v/>
      </c>
      <c r="F55" s="123" t="str">
        <f>IF($A55="","",VLOOKUP($A55,選手情報打ち込み男子!$A$3:$F$62,4,FALSE))</f>
        <v/>
      </c>
      <c r="G55" s="123" t="str">
        <f>IF($A55="","",VLOOKUP($A55,選手情報打ち込み男子!$A$3:$F$62,5,FALSE))</f>
        <v/>
      </c>
      <c r="H55" s="118"/>
      <c r="I55" s="131"/>
      <c r="J55" s="121"/>
      <c r="K55" s="137"/>
      <c r="L55" s="141" t="str">
        <f>IF($I55="","",VLOOKUP($I55,選手情報打ち込み女子!$A$3:$F$62,2,FALSE))</f>
        <v/>
      </c>
      <c r="M55" s="142" t="str">
        <f>IF($I55="","",VLOOKUP($I55,選手情報打ち込み女子!$A$3:$F$62,3,FALSE))</f>
        <v/>
      </c>
      <c r="N55" s="142" t="str">
        <f>IF($I55="","",VLOOKUP($I55,選手情報打ち込み女子!$A$3:$F$62,4,FALSE))</f>
        <v/>
      </c>
      <c r="O55" s="142" t="str">
        <f>IF($I55="","",VLOOKUP($I55,選手情報打ち込み女子!$A$3:$F$62,5,FALSE))</f>
        <v/>
      </c>
      <c r="P55" s="7"/>
    </row>
    <row r="56" spans="1:16" ht="15" customHeight="1" x14ac:dyDescent="0.15">
      <c r="A56" s="120"/>
      <c r="B56" s="126"/>
      <c r="C56" s="191"/>
      <c r="D56" s="123" t="str">
        <f>IF($A56="","",VLOOKUP($A56,選手情報打ち込み男子!$A$3:$F$62,2,FALSE))</f>
        <v/>
      </c>
      <c r="E56" s="123" t="str">
        <f>IF($A56="","",VLOOKUP($A56,選手情報打ち込み男子!$A$3:$F$62,3,FALSE))</f>
        <v/>
      </c>
      <c r="F56" s="123" t="str">
        <f>IF($A56="","",VLOOKUP($A56,選手情報打ち込み男子!$A$3:$F$62,4,FALSE))</f>
        <v/>
      </c>
      <c r="G56" s="123" t="str">
        <f>IF($A56="","",VLOOKUP($A56,選手情報打ち込み男子!$A$3:$F$62,5,FALSE))</f>
        <v/>
      </c>
      <c r="H56" s="118"/>
      <c r="I56" s="131"/>
      <c r="J56" s="121"/>
      <c r="K56" s="137"/>
      <c r="L56" s="141" t="str">
        <f>IF($I56="","",VLOOKUP($I56,選手情報打ち込み女子!$A$3:$F$62,2,FALSE))</f>
        <v/>
      </c>
      <c r="M56" s="142" t="str">
        <f>IF($I56="","",VLOOKUP($I56,選手情報打ち込み女子!$A$3:$F$62,3,FALSE))</f>
        <v/>
      </c>
      <c r="N56" s="142" t="str">
        <f>IF($I56="","",VLOOKUP($I56,選手情報打ち込み女子!$A$3:$F$62,4,FALSE))</f>
        <v/>
      </c>
      <c r="O56" s="142" t="str">
        <f>IF($I56="","",VLOOKUP($I56,選手情報打ち込み女子!$A$3:$F$62,5,FALSE))</f>
        <v/>
      </c>
      <c r="P56" s="7"/>
    </row>
    <row r="57" spans="1:16" ht="15" customHeight="1" x14ac:dyDescent="0.15">
      <c r="A57" s="120"/>
      <c r="B57" s="126"/>
      <c r="C57" s="191"/>
      <c r="D57" s="123" t="str">
        <f>IF($A57="","",VLOOKUP($A57,選手情報打ち込み男子!$A$3:$F$62,2,FALSE))</f>
        <v/>
      </c>
      <c r="E57" s="123" t="str">
        <f>IF($A57="","",VLOOKUP($A57,選手情報打ち込み男子!$A$3:$F$62,3,FALSE))</f>
        <v/>
      </c>
      <c r="F57" s="123" t="str">
        <f>IF($A57="","",VLOOKUP($A57,選手情報打ち込み男子!$A$3:$F$62,4,FALSE))</f>
        <v/>
      </c>
      <c r="G57" s="123" t="str">
        <f>IF($A57="","",VLOOKUP($A57,選手情報打ち込み男子!$A$3:$F$62,5,FALSE))</f>
        <v/>
      </c>
      <c r="H57" s="118"/>
      <c r="I57" s="131"/>
      <c r="J57" s="121"/>
      <c r="K57" s="137"/>
      <c r="L57" s="141" t="str">
        <f>IF($I57="","",VLOOKUP($I57,選手情報打ち込み女子!$A$3:$F$62,2,FALSE))</f>
        <v/>
      </c>
      <c r="M57" s="142" t="str">
        <f>IF($I57="","",VLOOKUP($I57,選手情報打ち込み女子!$A$3:$F$62,3,FALSE))</f>
        <v/>
      </c>
      <c r="N57" s="142" t="str">
        <f>IF($I57="","",VLOOKUP($I57,選手情報打ち込み女子!$A$3:$F$62,4,FALSE))</f>
        <v/>
      </c>
      <c r="O57" s="142" t="str">
        <f>IF($I57="","",VLOOKUP($I57,選手情報打ち込み女子!$A$3:$F$62,5,FALSE))</f>
        <v/>
      </c>
      <c r="P57" s="7"/>
    </row>
    <row r="58" spans="1:16" ht="15" customHeight="1" x14ac:dyDescent="0.15">
      <c r="A58" s="120"/>
      <c r="B58" s="126"/>
      <c r="C58" s="191"/>
      <c r="D58" s="123" t="str">
        <f>IF($A58="","",VLOOKUP($A58,選手情報打ち込み男子!$A$3:$F$62,2,FALSE))</f>
        <v/>
      </c>
      <c r="E58" s="123" t="str">
        <f>IF($A58="","",VLOOKUP($A58,選手情報打ち込み男子!$A$3:$F$62,3,FALSE))</f>
        <v/>
      </c>
      <c r="F58" s="123" t="str">
        <f>IF($A58="","",VLOOKUP($A58,選手情報打ち込み男子!$A$3:$F$62,4,FALSE))</f>
        <v/>
      </c>
      <c r="G58" s="123" t="str">
        <f>IF($A58="","",VLOOKUP($A58,選手情報打ち込み男子!$A$3:$F$62,5,FALSE))</f>
        <v/>
      </c>
      <c r="H58" s="118"/>
      <c r="I58" s="131"/>
      <c r="J58" s="121"/>
      <c r="K58" s="137"/>
      <c r="L58" s="141" t="str">
        <f>IF($I58="","",VLOOKUP($I58,選手情報打ち込み女子!$A$3:$F$62,2,FALSE))</f>
        <v/>
      </c>
      <c r="M58" s="142" t="str">
        <f>IF($I58="","",VLOOKUP($I58,選手情報打ち込み女子!$A$3:$F$62,3,FALSE))</f>
        <v/>
      </c>
      <c r="N58" s="142" t="str">
        <f>IF($I58="","",VLOOKUP($I58,選手情報打ち込み女子!$A$3:$F$62,4,FALSE))</f>
        <v/>
      </c>
      <c r="O58" s="142" t="str">
        <f>IF($I58="","",VLOOKUP($I58,選手情報打ち込み女子!$A$3:$F$62,5,FALSE))</f>
        <v/>
      </c>
      <c r="P58" s="7"/>
    </row>
    <row r="59" spans="1:16" ht="15" customHeight="1" x14ac:dyDescent="0.15">
      <c r="A59" s="120"/>
      <c r="B59" s="126"/>
      <c r="C59" s="191"/>
      <c r="D59" s="123" t="str">
        <f>IF($A59="","",VLOOKUP($A59,選手情報打ち込み男子!$A$3:$F$62,2,FALSE))</f>
        <v/>
      </c>
      <c r="E59" s="123" t="str">
        <f>IF($A59="","",VLOOKUP($A59,選手情報打ち込み男子!$A$3:$F$62,3,FALSE))</f>
        <v/>
      </c>
      <c r="F59" s="123" t="str">
        <f>IF($A59="","",VLOOKUP($A59,選手情報打ち込み男子!$A$3:$F$62,4,FALSE))</f>
        <v/>
      </c>
      <c r="G59" s="123" t="str">
        <f>IF($A59="","",VLOOKUP($A59,選手情報打ち込み男子!$A$3:$F$62,5,FALSE))</f>
        <v/>
      </c>
      <c r="H59" s="118"/>
      <c r="I59" s="131"/>
      <c r="J59" s="121"/>
      <c r="K59" s="137"/>
      <c r="L59" s="141" t="str">
        <f>IF($I59="","",VLOOKUP($I59,選手情報打ち込み女子!$A$3:$F$62,2,FALSE))</f>
        <v/>
      </c>
      <c r="M59" s="142" t="str">
        <f>IF($I59="","",VLOOKUP($I59,選手情報打ち込み女子!$A$3:$F$62,3,FALSE))</f>
        <v/>
      </c>
      <c r="N59" s="142" t="str">
        <f>IF($I59="","",VLOOKUP($I59,選手情報打ち込み女子!$A$3:$F$62,4,FALSE))</f>
        <v/>
      </c>
      <c r="O59" s="142" t="str">
        <f>IF($I59="","",VLOOKUP($I59,選手情報打ち込み女子!$A$3:$F$62,5,FALSE))</f>
        <v/>
      </c>
      <c r="P59" s="7"/>
    </row>
    <row r="60" spans="1:16" ht="15" customHeight="1" x14ac:dyDescent="0.15">
      <c r="A60" s="120"/>
      <c r="B60" s="126"/>
      <c r="C60" s="191"/>
      <c r="D60" s="123" t="str">
        <f>IF($A60="","",VLOOKUP($A60,選手情報打ち込み男子!$A$3:$F$62,2,FALSE))</f>
        <v/>
      </c>
      <c r="E60" s="123" t="str">
        <f>IF($A60="","",VLOOKUP($A60,選手情報打ち込み男子!$A$3:$F$62,3,FALSE))</f>
        <v/>
      </c>
      <c r="F60" s="123" t="str">
        <f>IF($A60="","",VLOOKUP($A60,選手情報打ち込み男子!$A$3:$F$62,4,FALSE))</f>
        <v/>
      </c>
      <c r="G60" s="123" t="str">
        <f>IF($A60="","",VLOOKUP($A60,選手情報打ち込み男子!$A$3:$F$62,5,FALSE))</f>
        <v/>
      </c>
      <c r="H60" s="118"/>
      <c r="I60" s="131"/>
      <c r="J60" s="121"/>
      <c r="K60" s="137"/>
      <c r="L60" s="141" t="str">
        <f>IF($I60="","",VLOOKUP($I60,選手情報打ち込み女子!$A$3:$F$62,2,FALSE))</f>
        <v/>
      </c>
      <c r="M60" s="142" t="str">
        <f>IF($I60="","",VLOOKUP($I60,選手情報打ち込み女子!$A$3:$F$62,3,FALSE))</f>
        <v/>
      </c>
      <c r="N60" s="142" t="str">
        <f>IF($I60="","",VLOOKUP($I60,選手情報打ち込み女子!$A$3:$F$62,4,FALSE))</f>
        <v/>
      </c>
      <c r="O60" s="142" t="str">
        <f>IF($I60="","",VLOOKUP($I60,選手情報打ち込み女子!$A$3:$F$62,5,FALSE))</f>
        <v/>
      </c>
      <c r="P60" s="7"/>
    </row>
    <row r="61" spans="1:16" ht="15" customHeight="1" x14ac:dyDescent="0.15">
      <c r="A61" s="120"/>
      <c r="B61" s="126"/>
      <c r="C61" s="191"/>
      <c r="D61" s="123" t="str">
        <f>IF($A61="","",VLOOKUP($A61,選手情報打ち込み男子!$A$3:$F$62,2,FALSE))</f>
        <v/>
      </c>
      <c r="E61" s="123" t="str">
        <f>IF($A61="","",VLOOKUP($A61,選手情報打ち込み男子!$A$3:$F$62,3,FALSE))</f>
        <v/>
      </c>
      <c r="F61" s="123" t="str">
        <f>IF($A61="","",VLOOKUP($A61,選手情報打ち込み男子!$A$3:$F$62,4,FALSE))</f>
        <v/>
      </c>
      <c r="G61" s="123" t="str">
        <f>IF($A61="","",VLOOKUP($A61,選手情報打ち込み男子!$A$3:$F$62,5,FALSE))</f>
        <v/>
      </c>
      <c r="H61" s="118"/>
      <c r="I61" s="131"/>
      <c r="J61" s="121"/>
      <c r="K61" s="137"/>
      <c r="L61" s="141" t="str">
        <f>IF($I61="","",VLOOKUP($I61,選手情報打ち込み女子!$A$3:$F$62,2,FALSE))</f>
        <v/>
      </c>
      <c r="M61" s="142" t="str">
        <f>IF($I61="","",VLOOKUP($I61,選手情報打ち込み女子!$A$3:$F$62,3,FALSE))</f>
        <v/>
      </c>
      <c r="N61" s="142" t="str">
        <f>IF($I61="","",VLOOKUP($I61,選手情報打ち込み女子!$A$3:$F$62,4,FALSE))</f>
        <v/>
      </c>
      <c r="O61" s="142" t="str">
        <f>IF($I61="","",VLOOKUP($I61,選手情報打ち込み女子!$A$3:$F$62,5,FALSE))</f>
        <v/>
      </c>
      <c r="P61" s="7"/>
    </row>
    <row r="62" spans="1:16" ht="15" customHeight="1" thickBot="1" x14ac:dyDescent="0.2">
      <c r="A62" s="132"/>
      <c r="B62" s="133"/>
      <c r="C62" s="192"/>
      <c r="D62" s="123" t="str">
        <f>IF($A62="","",VLOOKUP($A62,選手情報打ち込み男子!$A$3:$F$62,2,FALSE))</f>
        <v/>
      </c>
      <c r="E62" s="123" t="str">
        <f>IF($A62="","",VLOOKUP($A62,選手情報打ち込み男子!$A$3:$F$62,3,FALSE))</f>
        <v/>
      </c>
      <c r="F62" s="123" t="str">
        <f>IF($A62="","",VLOOKUP($A62,選手情報打ち込み男子!$A$3:$F$62,4,FALSE))</f>
        <v/>
      </c>
      <c r="G62" s="123" t="str">
        <f>IF($A62="","",VLOOKUP($A62,選手情報打ち込み男子!$A$3:$F$62,5,FALSE))</f>
        <v/>
      </c>
      <c r="H62" s="118"/>
      <c r="I62" s="139"/>
      <c r="J62" s="122"/>
      <c r="K62" s="140"/>
      <c r="L62" s="141" t="str">
        <f>IF($I62="","",VLOOKUP($I62,選手情報打ち込み女子!$A$3:$F$62,2,FALSE))</f>
        <v/>
      </c>
      <c r="M62" s="142" t="str">
        <f>IF($I62="","",VLOOKUP($I62,選手情報打ち込み女子!$A$3:$F$62,3,FALSE))</f>
        <v/>
      </c>
      <c r="N62" s="142" t="str">
        <f>IF($I62="","",VLOOKUP($I62,選手情報打ち込み女子!$A$3:$F$62,4,FALSE))</f>
        <v/>
      </c>
      <c r="O62" s="142" t="str">
        <f>IF($I62="","",VLOOKUP($I62,選手情報打ち込み女子!$A$3:$F$62,5,FALSE))</f>
        <v/>
      </c>
      <c r="P62" s="7"/>
    </row>
    <row r="63" spans="1:16" ht="15" customHeight="1" x14ac:dyDescent="0.15">
      <c r="H63" s="7"/>
      <c r="K63" s="121"/>
    </row>
  </sheetData>
  <sheetProtection algorithmName="SHA-512" hashValue="YqVXVAhA92ZsJ8np+QC67tjEGao0LCubQEoyEgazE0AIy+STkC6G/4/24XpEJDrBp9ighj8J7JODPFg/xp7k9g==" saltValue="IhPXQLoHQRSC1toyYpHvgw==" spinCount="100000" sheet="1" objects="1" scenarios="1"/>
  <protectedRanges>
    <protectedRange sqref="I11:K62 A11:C62" name="範囲1"/>
  </protectedRanges>
  <mergeCells count="6">
    <mergeCell ref="A7:O7"/>
    <mergeCell ref="A1:P1"/>
    <mergeCell ref="A2:P2"/>
    <mergeCell ref="A4:O4"/>
    <mergeCell ref="A5:O5"/>
    <mergeCell ref="A6:O6"/>
  </mergeCells>
  <phoneticPr fontId="35"/>
  <dataValidations count="2">
    <dataValidation type="list" allowBlank="1" showInputMessage="1" showErrorMessage="1" sqref="B11:B62" xr:uid="{00000000-0002-0000-0300-000000000000}">
      <formula1>$R$1:$R$8</formula1>
    </dataValidation>
    <dataValidation type="list" allowBlank="1" showInputMessage="1" showErrorMessage="1" sqref="J11:J62" xr:uid="{00000000-0002-0000-0300-000001000000}">
      <formula1>$S$1:$S$6</formula1>
    </dataValidation>
  </dataValidations>
  <pageMargins left="0.7" right="0.7" top="0.75" bottom="0.75" header="0.3" footer="0.3"/>
  <pageSetup paperSize="9" scale="56"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S57"/>
  <sheetViews>
    <sheetView topLeftCell="A5" zoomScale="85" zoomScaleNormal="85" workbookViewId="0">
      <selection activeCell="I11" sqref="I11"/>
    </sheetView>
  </sheetViews>
  <sheetFormatPr defaultColWidth="10.625" defaultRowHeight="13.5" x14ac:dyDescent="0.15"/>
  <cols>
    <col min="2" max="5" width="7.625" customWidth="1"/>
    <col min="6" max="6" width="13.625" customWidth="1"/>
    <col min="7" max="7" width="7.625" customWidth="1"/>
    <col min="8" max="8" width="11" customWidth="1"/>
    <col min="9" max="12" width="7.625" customWidth="1"/>
    <col min="13" max="13" width="13.625" customWidth="1"/>
    <col min="14" max="14" width="7.625" customWidth="1"/>
    <col min="15" max="15" width="51.375" customWidth="1"/>
  </cols>
  <sheetData>
    <row r="1" spans="1:19" ht="29.25" customHeight="1" x14ac:dyDescent="0.15">
      <c r="A1" s="30" t="s">
        <v>71</v>
      </c>
      <c r="B1" s="2"/>
      <c r="C1" s="2"/>
      <c r="D1" s="2"/>
      <c r="E1" s="2"/>
      <c r="F1" s="2"/>
      <c r="G1" s="2"/>
      <c r="H1" s="2"/>
      <c r="I1" s="2"/>
      <c r="J1" s="2"/>
      <c r="K1" s="2"/>
      <c r="L1" s="2"/>
      <c r="M1" s="2"/>
      <c r="N1" s="2"/>
    </row>
    <row r="2" spans="1:19" ht="18" customHeight="1" x14ac:dyDescent="0.15">
      <c r="A2" s="30"/>
      <c r="B2" s="2"/>
      <c r="C2" s="2"/>
      <c r="D2" s="2"/>
      <c r="E2" s="2"/>
      <c r="F2" s="2"/>
      <c r="G2" s="2"/>
      <c r="H2" s="2"/>
      <c r="I2" s="2"/>
      <c r="J2" s="2"/>
      <c r="K2" s="2"/>
      <c r="L2" s="2"/>
      <c r="M2" s="2"/>
      <c r="N2" s="2"/>
    </row>
    <row r="3" spans="1:19" ht="18" customHeight="1" x14ac:dyDescent="0.15">
      <c r="A3" s="105" t="s">
        <v>51</v>
      </c>
      <c r="B3" s="2"/>
      <c r="C3" s="2"/>
      <c r="D3" s="2"/>
      <c r="E3" s="2"/>
      <c r="F3" s="2"/>
      <c r="G3" s="2"/>
      <c r="H3" s="2"/>
      <c r="I3" s="2"/>
      <c r="J3" s="2"/>
      <c r="K3" s="2"/>
      <c r="L3" s="2"/>
      <c r="M3" s="2"/>
      <c r="N3" s="2"/>
    </row>
    <row r="4" spans="1:19" ht="18" customHeight="1" x14ac:dyDescent="0.15"/>
    <row r="5" spans="1:19" s="33" customFormat="1" ht="18" customHeight="1" x14ac:dyDescent="0.15">
      <c r="A5" s="35" t="s">
        <v>52</v>
      </c>
      <c r="B5" s="35"/>
      <c r="C5" s="35"/>
      <c r="D5" s="35"/>
      <c r="E5" s="35"/>
      <c r="F5" s="35"/>
      <c r="G5" s="35"/>
      <c r="H5" s="35"/>
      <c r="I5" s="35"/>
      <c r="J5" s="35"/>
      <c r="K5" s="35"/>
      <c r="L5" s="35"/>
    </row>
    <row r="6" spans="1:19" s="33" customFormat="1" ht="18" customHeight="1" thickBot="1" x14ac:dyDescent="0.2">
      <c r="A6" s="35"/>
      <c r="B6" s="35"/>
      <c r="C6" s="35"/>
      <c r="D6" s="35"/>
      <c r="E6" s="35"/>
      <c r="F6" s="35"/>
      <c r="G6" s="35"/>
      <c r="H6" s="35"/>
      <c r="I6" s="35"/>
      <c r="J6" s="35"/>
      <c r="K6" s="35"/>
      <c r="L6" s="35"/>
    </row>
    <row r="7" spans="1:19" s="33" customFormat="1" ht="18" customHeight="1" thickBot="1" x14ac:dyDescent="0.2">
      <c r="C7" s="36"/>
      <c r="D7" s="36"/>
      <c r="E7" s="36"/>
      <c r="F7" s="37"/>
      <c r="G7" s="32" t="s">
        <v>2</v>
      </c>
      <c r="H7" s="37"/>
      <c r="I7" s="33" t="s">
        <v>4</v>
      </c>
      <c r="J7" s="340"/>
      <c r="K7" s="341"/>
      <c r="L7" s="33" t="s">
        <v>3</v>
      </c>
    </row>
    <row r="8" spans="1:19" s="33" customFormat="1" ht="18" customHeight="1" thickBot="1" x14ac:dyDescent="0.2">
      <c r="A8" s="31"/>
      <c r="B8" s="112"/>
    </row>
    <row r="9" spans="1:19" ht="18" customHeight="1" x14ac:dyDescent="0.15">
      <c r="B9" s="23"/>
      <c r="C9" s="321"/>
      <c r="D9" s="322"/>
      <c r="E9" s="322"/>
      <c r="F9" s="322"/>
      <c r="G9" s="322"/>
      <c r="H9" s="322"/>
      <c r="I9" s="322"/>
      <c r="J9" s="323"/>
      <c r="K9" s="38"/>
    </row>
    <row r="10" spans="1:19" ht="18" customHeight="1" thickBot="1" x14ac:dyDescent="0.2">
      <c r="A10" s="35" t="s">
        <v>5</v>
      </c>
      <c r="B10" s="4"/>
      <c r="C10" s="324"/>
      <c r="D10" s="325"/>
      <c r="E10" s="325"/>
      <c r="F10" s="325"/>
      <c r="G10" s="325"/>
      <c r="H10" s="325"/>
      <c r="I10" s="325"/>
      <c r="J10" s="326"/>
      <c r="K10" s="38"/>
      <c r="L10" s="112"/>
    </row>
    <row r="11" spans="1:19" ht="18" customHeight="1" thickBot="1" x14ac:dyDescent="0.2">
      <c r="B11" s="7"/>
    </row>
    <row r="12" spans="1:19" ht="18" customHeight="1" x14ac:dyDescent="0.15">
      <c r="A12" s="35"/>
      <c r="B12" s="194"/>
      <c r="C12" s="194"/>
      <c r="D12" s="194"/>
      <c r="E12" s="194"/>
      <c r="F12" s="193"/>
      <c r="G12" s="16"/>
      <c r="H12" s="16" t="s">
        <v>8</v>
      </c>
      <c r="I12" s="321"/>
      <c r="J12" s="322"/>
      <c r="K12" s="322"/>
      <c r="L12" s="323"/>
      <c r="M12" s="339" t="s">
        <v>7</v>
      </c>
      <c r="N12" s="16"/>
    </row>
    <row r="13" spans="1:19" ht="18" customHeight="1" thickBot="1" x14ac:dyDescent="0.2">
      <c r="A13" s="112"/>
      <c r="B13" s="194"/>
      <c r="C13" s="194"/>
      <c r="D13" s="194"/>
      <c r="E13" s="194"/>
      <c r="F13" s="193"/>
      <c r="G13" s="16"/>
      <c r="H13" s="16" t="s">
        <v>6</v>
      </c>
      <c r="I13" s="324"/>
      <c r="J13" s="325"/>
      <c r="K13" s="325"/>
      <c r="L13" s="326"/>
      <c r="M13" s="339"/>
      <c r="N13" s="16"/>
    </row>
    <row r="14" spans="1:19" ht="18" customHeight="1" thickBot="1" x14ac:dyDescent="0.2">
      <c r="A14" s="111"/>
      <c r="B14" s="11"/>
      <c r="C14" s="11"/>
      <c r="D14" s="11"/>
      <c r="E14" s="11"/>
      <c r="F14" s="111"/>
      <c r="G14" s="111"/>
      <c r="H14" s="111"/>
      <c r="I14" s="38"/>
      <c r="J14" s="38"/>
      <c r="K14" s="38"/>
      <c r="L14" s="38"/>
      <c r="M14" s="111"/>
      <c r="N14" s="111"/>
    </row>
    <row r="15" spans="1:19" ht="18" customHeight="1" x14ac:dyDescent="0.15">
      <c r="H15" t="s">
        <v>8</v>
      </c>
      <c r="I15" s="321"/>
      <c r="J15" s="322"/>
      <c r="K15" s="322"/>
      <c r="L15" s="323"/>
      <c r="M15" s="12"/>
      <c r="N15" s="12"/>
      <c r="O15" s="8" t="s">
        <v>10</v>
      </c>
      <c r="P15" s="2"/>
      <c r="Q15" s="2"/>
      <c r="R15" s="2"/>
      <c r="S15" s="2"/>
    </row>
    <row r="16" spans="1:19" ht="18" customHeight="1" thickBot="1" x14ac:dyDescent="0.2">
      <c r="E16" s="16" t="s">
        <v>17</v>
      </c>
      <c r="F16" s="16" t="s">
        <v>18</v>
      </c>
      <c r="H16" s="16" t="s">
        <v>9</v>
      </c>
      <c r="I16" s="324"/>
      <c r="J16" s="325"/>
      <c r="K16" s="325"/>
      <c r="L16" s="326"/>
      <c r="M16" s="12"/>
      <c r="N16" s="12"/>
      <c r="O16" s="8" t="s">
        <v>11</v>
      </c>
    </row>
    <row r="17" spans="1:18" ht="18" customHeight="1" thickBot="1" x14ac:dyDescent="0.2">
      <c r="A17" s="19"/>
      <c r="B17" s="320" t="s">
        <v>16</v>
      </c>
      <c r="C17" s="43" t="s">
        <v>20</v>
      </c>
      <c r="D17" s="47"/>
      <c r="E17" s="26">
        <f>52-COUNTIF(データとりまとめシート!A11:A62,"")</f>
        <v>0</v>
      </c>
      <c r="F17" s="28">
        <f>'市民記録会　参加申込書女子'!F17</f>
        <v>0</v>
      </c>
      <c r="G17" s="27"/>
      <c r="H17" s="9"/>
      <c r="I17" s="15"/>
      <c r="J17" s="15"/>
      <c r="K17" s="15"/>
      <c r="L17" s="15"/>
      <c r="M17" s="5"/>
      <c r="N17" s="5"/>
      <c r="O17" s="10"/>
    </row>
    <row r="18" spans="1:18" ht="18" customHeight="1" x14ac:dyDescent="0.15">
      <c r="A18" s="18"/>
      <c r="B18" s="320"/>
      <c r="C18" s="43" t="s">
        <v>24</v>
      </c>
      <c r="D18" s="49"/>
      <c r="E18" s="110">
        <v>0</v>
      </c>
      <c r="F18" s="107">
        <f>'市民記録会　参加申込書女子'!F18</f>
        <v>0</v>
      </c>
      <c r="G18" s="111"/>
      <c r="H18" s="34" t="s">
        <v>12</v>
      </c>
      <c r="I18" s="321"/>
      <c r="J18" s="322"/>
      <c r="K18" s="322"/>
      <c r="L18" s="323"/>
      <c r="O18" s="10"/>
      <c r="Q18" s="7"/>
      <c r="R18" s="7"/>
    </row>
    <row r="19" spans="1:18" ht="18" customHeight="1" thickBot="1" x14ac:dyDescent="0.2">
      <c r="A19" s="18"/>
      <c r="B19" s="320" t="s">
        <v>21</v>
      </c>
      <c r="C19" s="44" t="s">
        <v>22</v>
      </c>
      <c r="D19" s="45"/>
      <c r="E19" s="104">
        <f>E17*600</f>
        <v>0</v>
      </c>
      <c r="F19" s="14">
        <f>F17*600</f>
        <v>0</v>
      </c>
      <c r="G19" s="111"/>
      <c r="H19" s="3" t="s">
        <v>13</v>
      </c>
      <c r="I19" s="324"/>
      <c r="J19" s="325"/>
      <c r="K19" s="325"/>
      <c r="L19" s="326"/>
    </row>
    <row r="20" spans="1:18" ht="18" customHeight="1" x14ac:dyDescent="0.15">
      <c r="A20" s="18"/>
      <c r="B20" s="320"/>
      <c r="C20" s="44" t="s">
        <v>23</v>
      </c>
      <c r="D20" s="46"/>
      <c r="E20" s="13">
        <f>E18*800</f>
        <v>0</v>
      </c>
      <c r="F20" s="13">
        <f>F18*800</f>
        <v>0</v>
      </c>
      <c r="G20" s="111"/>
      <c r="H20" s="16" t="s">
        <v>12</v>
      </c>
      <c r="I20" s="321"/>
      <c r="J20" s="322"/>
      <c r="K20" s="322"/>
      <c r="L20" s="323"/>
    </row>
    <row r="21" spans="1:18" ht="18" customHeight="1" thickBot="1" x14ac:dyDescent="0.2">
      <c r="A21" s="18"/>
      <c r="B21" s="320" t="s">
        <v>19</v>
      </c>
      <c r="C21" s="327">
        <f>E19+E20+F19+F20</f>
        <v>0</v>
      </c>
      <c r="D21" s="328"/>
      <c r="E21" s="328"/>
      <c r="F21" s="329"/>
      <c r="G21" s="111"/>
      <c r="H21" s="111" t="s">
        <v>14</v>
      </c>
      <c r="I21" s="324"/>
      <c r="J21" s="325"/>
      <c r="K21" s="325"/>
      <c r="L21" s="326"/>
    </row>
    <row r="22" spans="1:18" ht="18" customHeight="1" x14ac:dyDescent="0.15">
      <c r="A22" s="18"/>
      <c r="B22" s="320"/>
      <c r="C22" s="330"/>
      <c r="D22" s="331"/>
      <c r="E22" s="331"/>
      <c r="F22" s="332"/>
      <c r="H22" s="16" t="s">
        <v>12</v>
      </c>
      <c r="I22" s="333"/>
      <c r="J22" s="334"/>
      <c r="K22" s="334"/>
      <c r="L22" s="335"/>
    </row>
    <row r="23" spans="1:18" ht="18" customHeight="1" thickBot="1" x14ac:dyDescent="0.2">
      <c r="A23" s="20"/>
      <c r="B23" s="17"/>
      <c r="C23" s="21"/>
      <c r="D23" s="21"/>
      <c r="E23" s="21"/>
      <c r="F23" s="22"/>
      <c r="G23" s="6"/>
      <c r="H23" s="111" t="s">
        <v>15</v>
      </c>
      <c r="I23" s="336"/>
      <c r="J23" s="337"/>
      <c r="K23" s="337"/>
      <c r="L23" s="338"/>
    </row>
    <row r="24" spans="1:18" ht="18" customHeight="1" thickBot="1" x14ac:dyDescent="0.2">
      <c r="A24" s="7"/>
      <c r="B24" s="7"/>
      <c r="C24" s="7"/>
      <c r="D24" s="7"/>
      <c r="E24" s="7"/>
    </row>
    <row r="25" spans="1:18" ht="22.5" customHeight="1" x14ac:dyDescent="0.15">
      <c r="A25" s="90" t="s">
        <v>25</v>
      </c>
      <c r="B25" s="91" t="s">
        <v>69</v>
      </c>
      <c r="C25" s="92" t="s">
        <v>33</v>
      </c>
      <c r="D25" s="93" t="s">
        <v>34</v>
      </c>
      <c r="E25" s="94"/>
      <c r="F25" s="95" t="s">
        <v>1</v>
      </c>
      <c r="G25" s="96"/>
      <c r="H25" s="143" t="s">
        <v>25</v>
      </c>
      <c r="I25" s="91" t="s">
        <v>69</v>
      </c>
      <c r="J25" s="98" t="s">
        <v>33</v>
      </c>
      <c r="K25" s="99" t="s">
        <v>34</v>
      </c>
      <c r="L25" s="94"/>
      <c r="M25" s="95" t="s">
        <v>1</v>
      </c>
      <c r="N25" s="100"/>
    </row>
    <row r="26" spans="1:18" ht="27" customHeight="1" x14ac:dyDescent="0.15">
      <c r="A26" s="101" t="str">
        <f>IF(データとりまとめシート!$A11="","━",データとりまとめシート!$B11)</f>
        <v>━</v>
      </c>
      <c r="B26" s="41" t="str">
        <f>IF(データとりまとめシート!$A11="","━",データとりまとめシート!$A11)</f>
        <v>━</v>
      </c>
      <c r="C26" s="144" t="str">
        <f>IF(B26="━","━",データとりまとめシート!D11)</f>
        <v>━</v>
      </c>
      <c r="D26" s="145" t="str">
        <f>IF(B26="━","━",データとりまとめシート!E11)</f>
        <v>━</v>
      </c>
      <c r="E26" s="41" t="str">
        <f>"━"</f>
        <v>━</v>
      </c>
      <c r="F26" s="25" t="str">
        <f>IF(データとりまとめシート!C11="","━",データとりまとめシート!C11)</f>
        <v>━</v>
      </c>
      <c r="G26" s="24" t="str">
        <f>"━"</f>
        <v>━</v>
      </c>
      <c r="H26" s="146" t="str">
        <f>IF(データとりまとめシート!$A37="","━",データとりまとめシート!$B37)</f>
        <v>━</v>
      </c>
      <c r="I26" s="41" t="str">
        <f>IF(データとりまとめシート!$A37="","━",データとりまとめシート!$A37)</f>
        <v>━</v>
      </c>
      <c r="J26" s="147" t="str">
        <f>IF(I26="━","━",データとりまとめシート!D37)</f>
        <v>━</v>
      </c>
      <c r="K26" s="148" t="str">
        <f>IF(I26="━","━",データとりまとめシート!E37)</f>
        <v>━</v>
      </c>
      <c r="L26" s="41" t="str">
        <f>"━"</f>
        <v>━</v>
      </c>
      <c r="M26" s="25" t="str">
        <f>IF(データとりまとめシート!C37="","━",データとりまとめシート!C37)</f>
        <v>━</v>
      </c>
      <c r="N26" s="149" t="str">
        <f>"━"</f>
        <v>━</v>
      </c>
    </row>
    <row r="27" spans="1:18" ht="27" customHeight="1" x14ac:dyDescent="0.15">
      <c r="A27" s="101" t="str">
        <f>IF(データとりまとめシート!$A12="","━",データとりまとめシート!$B12)</f>
        <v>━</v>
      </c>
      <c r="B27" s="41" t="str">
        <f>IF(データとりまとめシート!$A12="","━",データとりまとめシート!$A12)</f>
        <v>━</v>
      </c>
      <c r="C27" s="144" t="str">
        <f>IF(B27="━","━",データとりまとめシート!D12)</f>
        <v>━</v>
      </c>
      <c r="D27" s="145" t="str">
        <f>IF(B27="━","━",データとりまとめシート!E12)</f>
        <v>━</v>
      </c>
      <c r="E27" s="41" t="str">
        <f t="shared" ref="E27:E50" si="0">"━"</f>
        <v>━</v>
      </c>
      <c r="F27" s="25" t="str">
        <f>IF(データとりまとめシート!C12="","━",データとりまとめシート!C12)</f>
        <v>━</v>
      </c>
      <c r="G27" s="24" t="str">
        <f t="shared" ref="G27:G49" si="1">"━"</f>
        <v>━</v>
      </c>
      <c r="H27" s="146" t="str">
        <f>IF(データとりまとめシート!$A38="","━",データとりまとめシート!$B38)</f>
        <v>━</v>
      </c>
      <c r="I27" s="41" t="str">
        <f>IF(データとりまとめシート!$A38="","━",データとりまとめシート!$A38)</f>
        <v>━</v>
      </c>
      <c r="J27" s="147" t="str">
        <f>IF(I27="━","━",データとりまとめシート!D38)</f>
        <v>━</v>
      </c>
      <c r="K27" s="148" t="str">
        <f>IF(I27="━","━",データとりまとめシート!E38)</f>
        <v>━</v>
      </c>
      <c r="L27" s="41" t="str">
        <f t="shared" ref="L27:L51" si="2">"━"</f>
        <v>━</v>
      </c>
      <c r="M27" s="25" t="str">
        <f>IF(データとりまとめシート!C38="","━",データとりまとめシート!C38)</f>
        <v>━</v>
      </c>
      <c r="N27" s="149" t="str">
        <f t="shared" ref="N27:N50" si="3">"━"</f>
        <v>━</v>
      </c>
    </row>
    <row r="28" spans="1:18" ht="27" customHeight="1" x14ac:dyDescent="0.15">
      <c r="A28" s="101" t="str">
        <f>IF(データとりまとめシート!$A13="","━",データとりまとめシート!$B13)</f>
        <v>━</v>
      </c>
      <c r="B28" s="41" t="str">
        <f>IF(データとりまとめシート!$A13="","━",データとりまとめシート!$A13)</f>
        <v>━</v>
      </c>
      <c r="C28" s="144" t="str">
        <f>IF(B28="━","━",データとりまとめシート!D13)</f>
        <v>━</v>
      </c>
      <c r="D28" s="145" t="str">
        <f>IF(B28="━","━",データとりまとめシート!E13)</f>
        <v>━</v>
      </c>
      <c r="E28" s="41" t="str">
        <f t="shared" si="0"/>
        <v>━</v>
      </c>
      <c r="F28" s="25" t="str">
        <f>IF(データとりまとめシート!C13="","━",データとりまとめシート!C13)</f>
        <v>━</v>
      </c>
      <c r="G28" s="24" t="str">
        <f t="shared" si="1"/>
        <v>━</v>
      </c>
      <c r="H28" s="146" t="str">
        <f>IF(データとりまとめシート!$A39="","━",データとりまとめシート!$B39)</f>
        <v>━</v>
      </c>
      <c r="I28" s="41" t="str">
        <f>IF(データとりまとめシート!$A39="","━",データとりまとめシート!$A39)</f>
        <v>━</v>
      </c>
      <c r="J28" s="147" t="str">
        <f>IF(I28="━","━",データとりまとめシート!D39)</f>
        <v>━</v>
      </c>
      <c r="K28" s="148" t="str">
        <f>IF(I28="━","━",データとりまとめシート!E39)</f>
        <v>━</v>
      </c>
      <c r="L28" s="41" t="str">
        <f t="shared" si="2"/>
        <v>━</v>
      </c>
      <c r="M28" s="25" t="str">
        <f>IF(データとりまとめシート!C39="","━",データとりまとめシート!C39)</f>
        <v>━</v>
      </c>
      <c r="N28" s="149" t="str">
        <f t="shared" si="3"/>
        <v>━</v>
      </c>
      <c r="O28" s="7"/>
    </row>
    <row r="29" spans="1:18" ht="27" customHeight="1" x14ac:dyDescent="0.15">
      <c r="A29" s="101" t="str">
        <f>IF(データとりまとめシート!$A14="","━",データとりまとめシート!$B14)</f>
        <v>━</v>
      </c>
      <c r="B29" s="41" t="str">
        <f>IF(データとりまとめシート!$A14="","━",データとりまとめシート!$A14)</f>
        <v>━</v>
      </c>
      <c r="C29" s="144" t="str">
        <f>IF(B29="━","━",データとりまとめシート!D14)</f>
        <v>━</v>
      </c>
      <c r="D29" s="145" t="str">
        <f>IF(B29="━","━",データとりまとめシート!E14)</f>
        <v>━</v>
      </c>
      <c r="E29" s="41" t="str">
        <f t="shared" si="0"/>
        <v>━</v>
      </c>
      <c r="F29" s="25" t="str">
        <f>IF(データとりまとめシート!C14="","━",データとりまとめシート!C14)</f>
        <v>━</v>
      </c>
      <c r="G29" s="24" t="str">
        <f t="shared" si="1"/>
        <v>━</v>
      </c>
      <c r="H29" s="146" t="str">
        <f>IF(データとりまとめシート!$A40="","━",データとりまとめシート!$B40)</f>
        <v>━</v>
      </c>
      <c r="I29" s="41" t="str">
        <f>IF(データとりまとめシート!$A40="","━",データとりまとめシート!$A40)</f>
        <v>━</v>
      </c>
      <c r="J29" s="147" t="str">
        <f>IF(I29="━","━",データとりまとめシート!D40)</f>
        <v>━</v>
      </c>
      <c r="K29" s="148" t="str">
        <f>IF(I29="━","━",データとりまとめシート!E40)</f>
        <v>━</v>
      </c>
      <c r="L29" s="41" t="str">
        <f t="shared" si="2"/>
        <v>━</v>
      </c>
      <c r="M29" s="25" t="str">
        <f>IF(データとりまとめシート!C40="","━",データとりまとめシート!C40)</f>
        <v>━</v>
      </c>
      <c r="N29" s="149" t="str">
        <f t="shared" si="3"/>
        <v>━</v>
      </c>
    </row>
    <row r="30" spans="1:18" ht="27" customHeight="1" x14ac:dyDescent="0.15">
      <c r="A30" s="101" t="str">
        <f>IF(データとりまとめシート!$A15="","━",データとりまとめシート!$B15)</f>
        <v>━</v>
      </c>
      <c r="B30" s="41" t="str">
        <f>IF(データとりまとめシート!$A15="","━",データとりまとめシート!$A15)</f>
        <v>━</v>
      </c>
      <c r="C30" s="144" t="str">
        <f>IF(B30="━","━",データとりまとめシート!D15)</f>
        <v>━</v>
      </c>
      <c r="D30" s="145" t="str">
        <f>IF(B30="━","━",データとりまとめシート!E15)</f>
        <v>━</v>
      </c>
      <c r="E30" s="41" t="str">
        <f t="shared" si="0"/>
        <v>━</v>
      </c>
      <c r="F30" s="25" t="str">
        <f>IF(データとりまとめシート!C15="","━",データとりまとめシート!C15)</f>
        <v>━</v>
      </c>
      <c r="G30" s="24" t="str">
        <f t="shared" si="1"/>
        <v>━</v>
      </c>
      <c r="H30" s="146" t="str">
        <f>IF(データとりまとめシート!$A41="","━",データとりまとめシート!$B41)</f>
        <v>━</v>
      </c>
      <c r="I30" s="41" t="str">
        <f>IF(データとりまとめシート!$A41="","━",データとりまとめシート!$A41)</f>
        <v>━</v>
      </c>
      <c r="J30" s="147" t="str">
        <f>IF(I30="━","━",データとりまとめシート!D41)</f>
        <v>━</v>
      </c>
      <c r="K30" s="148" t="str">
        <f>IF(I30="━","━",データとりまとめシート!E41)</f>
        <v>━</v>
      </c>
      <c r="L30" s="41" t="str">
        <f t="shared" si="2"/>
        <v>━</v>
      </c>
      <c r="M30" s="25" t="str">
        <f>IF(データとりまとめシート!C41="","━",データとりまとめシート!C41)</f>
        <v>━</v>
      </c>
      <c r="N30" s="149" t="str">
        <f t="shared" si="3"/>
        <v>━</v>
      </c>
      <c r="O30" s="7"/>
    </row>
    <row r="31" spans="1:18" ht="27" customHeight="1" x14ac:dyDescent="0.15">
      <c r="A31" s="101" t="str">
        <f>IF(データとりまとめシート!$A16="","━",データとりまとめシート!$B16)</f>
        <v>━</v>
      </c>
      <c r="B31" s="41" t="str">
        <f>IF(データとりまとめシート!$A16="","━",データとりまとめシート!$A16)</f>
        <v>━</v>
      </c>
      <c r="C31" s="144" t="str">
        <f>IF(B31="━","━",データとりまとめシート!D16)</f>
        <v>━</v>
      </c>
      <c r="D31" s="145" t="str">
        <f>IF(B31="━","━",データとりまとめシート!E16)</f>
        <v>━</v>
      </c>
      <c r="E31" s="41" t="str">
        <f t="shared" si="0"/>
        <v>━</v>
      </c>
      <c r="F31" s="25" t="str">
        <f>IF(データとりまとめシート!C16="","━",データとりまとめシート!C16)</f>
        <v>━</v>
      </c>
      <c r="G31" s="24" t="str">
        <f t="shared" si="1"/>
        <v>━</v>
      </c>
      <c r="H31" s="146" t="str">
        <f>IF(データとりまとめシート!$A42="","━",データとりまとめシート!$B42)</f>
        <v>━</v>
      </c>
      <c r="I31" s="41" t="str">
        <f>IF(データとりまとめシート!$A42="","━",データとりまとめシート!$A42)</f>
        <v>━</v>
      </c>
      <c r="J31" s="147" t="str">
        <f>IF(I31="━","━",データとりまとめシート!D42)</f>
        <v>━</v>
      </c>
      <c r="K31" s="148" t="str">
        <f>IF(I31="━","━",データとりまとめシート!E42)</f>
        <v>━</v>
      </c>
      <c r="L31" s="41" t="str">
        <f t="shared" si="2"/>
        <v>━</v>
      </c>
      <c r="M31" s="25" t="str">
        <f>IF(データとりまとめシート!C42="","━",データとりまとめシート!C42)</f>
        <v>━</v>
      </c>
      <c r="N31" s="149" t="str">
        <f t="shared" si="3"/>
        <v>━</v>
      </c>
      <c r="O31" s="7"/>
    </row>
    <row r="32" spans="1:18" ht="27" customHeight="1" x14ac:dyDescent="0.15">
      <c r="A32" s="101" t="str">
        <f>IF(データとりまとめシート!$A17="","━",データとりまとめシート!$B17)</f>
        <v>━</v>
      </c>
      <c r="B32" s="41" t="str">
        <f>IF(データとりまとめシート!$A17="","━",データとりまとめシート!$A17)</f>
        <v>━</v>
      </c>
      <c r="C32" s="144" t="str">
        <f>IF(B32="━","━",データとりまとめシート!D17)</f>
        <v>━</v>
      </c>
      <c r="D32" s="145" t="str">
        <f>IF(B32="━","━",データとりまとめシート!E17)</f>
        <v>━</v>
      </c>
      <c r="E32" s="41" t="str">
        <f t="shared" si="0"/>
        <v>━</v>
      </c>
      <c r="F32" s="25" t="str">
        <f>IF(データとりまとめシート!C17="","━",データとりまとめシート!C17)</f>
        <v>━</v>
      </c>
      <c r="G32" s="24" t="str">
        <f t="shared" si="1"/>
        <v>━</v>
      </c>
      <c r="H32" s="146" t="str">
        <f>IF(データとりまとめシート!$A43="","━",データとりまとめシート!$B43)</f>
        <v>━</v>
      </c>
      <c r="I32" s="41" t="str">
        <f>IF(データとりまとめシート!$A43="","━",データとりまとめシート!$A43)</f>
        <v>━</v>
      </c>
      <c r="J32" s="147" t="str">
        <f>IF(I32="━","━",データとりまとめシート!D43)</f>
        <v>━</v>
      </c>
      <c r="K32" s="148" t="str">
        <f>IF(I32="━","━",データとりまとめシート!E43)</f>
        <v>━</v>
      </c>
      <c r="L32" s="41" t="str">
        <f t="shared" si="2"/>
        <v>━</v>
      </c>
      <c r="M32" s="25" t="str">
        <f>IF(データとりまとめシート!C43="","━",データとりまとめシート!C43)</f>
        <v>━</v>
      </c>
      <c r="N32" s="149" t="str">
        <f t="shared" si="3"/>
        <v>━</v>
      </c>
    </row>
    <row r="33" spans="1:15" ht="27" customHeight="1" x14ac:dyDescent="0.15">
      <c r="A33" s="101" t="str">
        <f>IF(データとりまとめシート!$A18="","━",データとりまとめシート!$B18)</f>
        <v>━</v>
      </c>
      <c r="B33" s="41" t="str">
        <f>IF(データとりまとめシート!$A18="","━",データとりまとめシート!$A18)</f>
        <v>━</v>
      </c>
      <c r="C33" s="144" t="str">
        <f>IF(B33="━","━",データとりまとめシート!D18)</f>
        <v>━</v>
      </c>
      <c r="D33" s="145" t="str">
        <f>IF(B33="━","━",データとりまとめシート!E18)</f>
        <v>━</v>
      </c>
      <c r="E33" s="41" t="str">
        <f t="shared" si="0"/>
        <v>━</v>
      </c>
      <c r="F33" s="25" t="str">
        <f>IF(データとりまとめシート!C18="","━",データとりまとめシート!C18)</f>
        <v>━</v>
      </c>
      <c r="G33" s="24" t="str">
        <f t="shared" si="1"/>
        <v>━</v>
      </c>
      <c r="H33" s="146" t="str">
        <f>IF(データとりまとめシート!$A44="","━",データとりまとめシート!$B44)</f>
        <v>━</v>
      </c>
      <c r="I33" s="41" t="str">
        <f>IF(データとりまとめシート!$A44="","━",データとりまとめシート!$A44)</f>
        <v>━</v>
      </c>
      <c r="J33" s="147" t="str">
        <f>IF(I33="━","━",データとりまとめシート!D44)</f>
        <v>━</v>
      </c>
      <c r="K33" s="148" t="str">
        <f>IF(I33="━","━",データとりまとめシート!E44)</f>
        <v>━</v>
      </c>
      <c r="L33" s="41" t="str">
        <f t="shared" si="2"/>
        <v>━</v>
      </c>
      <c r="M33" s="25" t="str">
        <f>IF(データとりまとめシート!C44="","━",データとりまとめシート!C44)</f>
        <v>━</v>
      </c>
      <c r="N33" s="149" t="str">
        <f t="shared" si="3"/>
        <v>━</v>
      </c>
    </row>
    <row r="34" spans="1:15" ht="27" customHeight="1" x14ac:dyDescent="0.15">
      <c r="A34" s="101" t="str">
        <f>IF(データとりまとめシート!$A19="","━",データとりまとめシート!$B19)</f>
        <v>━</v>
      </c>
      <c r="B34" s="41" t="str">
        <f>IF(データとりまとめシート!$A19="","━",データとりまとめシート!$A19)</f>
        <v>━</v>
      </c>
      <c r="C34" s="144" t="str">
        <f>IF(B34="━","━",データとりまとめシート!D19)</f>
        <v>━</v>
      </c>
      <c r="D34" s="145" t="str">
        <f>IF(B34="━","━",データとりまとめシート!E19)</f>
        <v>━</v>
      </c>
      <c r="E34" s="41" t="str">
        <f t="shared" si="0"/>
        <v>━</v>
      </c>
      <c r="F34" s="25" t="str">
        <f>IF(データとりまとめシート!C19="","━",データとりまとめシート!C19)</f>
        <v>━</v>
      </c>
      <c r="G34" s="24" t="str">
        <f t="shared" si="1"/>
        <v>━</v>
      </c>
      <c r="H34" s="146" t="str">
        <f>IF(データとりまとめシート!$A45="","━",データとりまとめシート!$B45)</f>
        <v>━</v>
      </c>
      <c r="I34" s="41" t="str">
        <f>IF(データとりまとめシート!$A45="","━",データとりまとめシート!$A45)</f>
        <v>━</v>
      </c>
      <c r="J34" s="147" t="str">
        <f>IF(I34="━","━",データとりまとめシート!D45)</f>
        <v>━</v>
      </c>
      <c r="K34" s="148" t="str">
        <f>IF(I34="━","━",データとりまとめシート!E45)</f>
        <v>━</v>
      </c>
      <c r="L34" s="41" t="str">
        <f t="shared" si="2"/>
        <v>━</v>
      </c>
      <c r="M34" s="25" t="str">
        <f>IF(データとりまとめシート!C45="","━",データとりまとめシート!C45)</f>
        <v>━</v>
      </c>
      <c r="N34" s="149" t="str">
        <f t="shared" si="3"/>
        <v>━</v>
      </c>
      <c r="O34" s="7"/>
    </row>
    <row r="35" spans="1:15" ht="27" customHeight="1" x14ac:dyDescent="0.15">
      <c r="A35" s="101" t="str">
        <f>IF(データとりまとめシート!$A20="","━",データとりまとめシート!$B20)</f>
        <v>━</v>
      </c>
      <c r="B35" s="41" t="str">
        <f>IF(データとりまとめシート!$A20="","━",データとりまとめシート!$A20)</f>
        <v>━</v>
      </c>
      <c r="C35" s="144" t="str">
        <f>IF(B35="━","━",データとりまとめシート!D20)</f>
        <v>━</v>
      </c>
      <c r="D35" s="145" t="str">
        <f>IF(B35="━","━",データとりまとめシート!E20)</f>
        <v>━</v>
      </c>
      <c r="E35" s="41" t="str">
        <f t="shared" si="0"/>
        <v>━</v>
      </c>
      <c r="F35" s="25" t="str">
        <f>IF(データとりまとめシート!C20="","━",データとりまとめシート!C20)</f>
        <v>━</v>
      </c>
      <c r="G35" s="24" t="str">
        <f t="shared" si="1"/>
        <v>━</v>
      </c>
      <c r="H35" s="146" t="str">
        <f>IF(データとりまとめシート!$A46="","━",データとりまとめシート!$B46)</f>
        <v>━</v>
      </c>
      <c r="I35" s="41" t="str">
        <f>IF(データとりまとめシート!$A46="","━",データとりまとめシート!$A46)</f>
        <v>━</v>
      </c>
      <c r="J35" s="147" t="str">
        <f>IF(I35="━","━",データとりまとめシート!D46)</f>
        <v>━</v>
      </c>
      <c r="K35" s="148" t="str">
        <f>IF(I35="━","━",データとりまとめシート!E46)</f>
        <v>━</v>
      </c>
      <c r="L35" s="41" t="str">
        <f t="shared" si="2"/>
        <v>━</v>
      </c>
      <c r="M35" s="25" t="str">
        <f>IF(データとりまとめシート!C46="","━",データとりまとめシート!C46)</f>
        <v>━</v>
      </c>
      <c r="N35" s="149" t="str">
        <f t="shared" si="3"/>
        <v>━</v>
      </c>
    </row>
    <row r="36" spans="1:15" ht="27" customHeight="1" x14ac:dyDescent="0.15">
      <c r="A36" s="101" t="str">
        <f>IF(データとりまとめシート!$A21="","━",データとりまとめシート!$B21)</f>
        <v>━</v>
      </c>
      <c r="B36" s="41" t="str">
        <f>IF(データとりまとめシート!$A21="","━",データとりまとめシート!$A21)</f>
        <v>━</v>
      </c>
      <c r="C36" s="144" t="str">
        <f>IF(B36="━","━",データとりまとめシート!D21)</f>
        <v>━</v>
      </c>
      <c r="D36" s="145" t="str">
        <f>IF(B36="━","━",データとりまとめシート!E21)</f>
        <v>━</v>
      </c>
      <c r="E36" s="41" t="str">
        <f t="shared" si="0"/>
        <v>━</v>
      </c>
      <c r="F36" s="25" t="str">
        <f>IF(データとりまとめシート!C21="","━",データとりまとめシート!C21)</f>
        <v>━</v>
      </c>
      <c r="G36" s="24" t="str">
        <f t="shared" si="1"/>
        <v>━</v>
      </c>
      <c r="H36" s="146" t="str">
        <f>IF(データとりまとめシート!$A47="","━",データとりまとめシート!$B47)</f>
        <v>━</v>
      </c>
      <c r="I36" s="41" t="str">
        <f>IF(データとりまとめシート!$A47="","━",データとりまとめシート!$A47)</f>
        <v>━</v>
      </c>
      <c r="J36" s="147" t="str">
        <f>IF(I36="━","━",データとりまとめシート!D47)</f>
        <v>━</v>
      </c>
      <c r="K36" s="148" t="str">
        <f>IF(I36="━","━",データとりまとめシート!E47)</f>
        <v>━</v>
      </c>
      <c r="L36" s="41" t="str">
        <f t="shared" si="2"/>
        <v>━</v>
      </c>
      <c r="M36" s="25" t="str">
        <f>IF(データとりまとめシート!C47="","━",データとりまとめシート!C47)</f>
        <v>━</v>
      </c>
      <c r="N36" s="149" t="str">
        <f t="shared" si="3"/>
        <v>━</v>
      </c>
      <c r="O36" s="7"/>
    </row>
    <row r="37" spans="1:15" ht="27" customHeight="1" x14ac:dyDescent="0.15">
      <c r="A37" s="101" t="str">
        <f>IF(データとりまとめシート!$A22="","━",データとりまとめシート!$B22)</f>
        <v>━</v>
      </c>
      <c r="B37" s="41" t="str">
        <f>IF(データとりまとめシート!$A22="","━",データとりまとめシート!$A22)</f>
        <v>━</v>
      </c>
      <c r="C37" s="144" t="str">
        <f>IF(B37="━","━",データとりまとめシート!D22)</f>
        <v>━</v>
      </c>
      <c r="D37" s="145" t="str">
        <f>IF(B37="━","━",データとりまとめシート!E22)</f>
        <v>━</v>
      </c>
      <c r="E37" s="41" t="str">
        <f t="shared" si="0"/>
        <v>━</v>
      </c>
      <c r="F37" s="25" t="str">
        <f>IF(データとりまとめシート!C22="","━",データとりまとめシート!C22)</f>
        <v>━</v>
      </c>
      <c r="G37" s="24" t="str">
        <f t="shared" si="1"/>
        <v>━</v>
      </c>
      <c r="H37" s="146" t="str">
        <f>IF(データとりまとめシート!$A48="","━",データとりまとめシート!$B48)</f>
        <v>━</v>
      </c>
      <c r="I37" s="41" t="str">
        <f>IF(データとりまとめシート!$A48="","━",データとりまとめシート!$A48)</f>
        <v>━</v>
      </c>
      <c r="J37" s="147" t="str">
        <f>IF(I37="━","━",データとりまとめシート!D48)</f>
        <v>━</v>
      </c>
      <c r="K37" s="148" t="str">
        <f>IF(I37="━","━",データとりまとめシート!E48)</f>
        <v>━</v>
      </c>
      <c r="L37" s="41" t="str">
        <f t="shared" si="2"/>
        <v>━</v>
      </c>
      <c r="M37" s="25" t="str">
        <f>IF(データとりまとめシート!C48="","━",データとりまとめシート!C48)</f>
        <v>━</v>
      </c>
      <c r="N37" s="149" t="str">
        <f t="shared" si="3"/>
        <v>━</v>
      </c>
    </row>
    <row r="38" spans="1:15" ht="27" customHeight="1" x14ac:dyDescent="0.15">
      <c r="A38" s="101" t="str">
        <f>IF(データとりまとめシート!$A23="","━",データとりまとめシート!$B23)</f>
        <v>━</v>
      </c>
      <c r="B38" s="41" t="str">
        <f>IF(データとりまとめシート!$A23="","━",データとりまとめシート!$A23)</f>
        <v>━</v>
      </c>
      <c r="C38" s="144" t="str">
        <f>IF(B38="━","━",データとりまとめシート!D23)</f>
        <v>━</v>
      </c>
      <c r="D38" s="145" t="str">
        <f>IF(B38="━","━",データとりまとめシート!E23)</f>
        <v>━</v>
      </c>
      <c r="E38" s="41" t="str">
        <f t="shared" si="0"/>
        <v>━</v>
      </c>
      <c r="F38" s="25" t="str">
        <f>IF(データとりまとめシート!C23="","━",データとりまとめシート!C23)</f>
        <v>━</v>
      </c>
      <c r="G38" s="24" t="str">
        <f t="shared" si="1"/>
        <v>━</v>
      </c>
      <c r="H38" s="146" t="str">
        <f>IF(データとりまとめシート!$A49="","━",データとりまとめシート!$B49)</f>
        <v>━</v>
      </c>
      <c r="I38" s="41" t="str">
        <f>IF(データとりまとめシート!$A49="","━",データとりまとめシート!$A49)</f>
        <v>━</v>
      </c>
      <c r="J38" s="147" t="str">
        <f>IF(I38="━","━",データとりまとめシート!D49)</f>
        <v>━</v>
      </c>
      <c r="K38" s="148" t="str">
        <f>IF(I38="━","━",データとりまとめシート!E49)</f>
        <v>━</v>
      </c>
      <c r="L38" s="41" t="str">
        <f t="shared" si="2"/>
        <v>━</v>
      </c>
      <c r="M38" s="25" t="str">
        <f>IF(データとりまとめシート!C49="","━",データとりまとめシート!C49)</f>
        <v>━</v>
      </c>
      <c r="N38" s="149" t="str">
        <f t="shared" si="3"/>
        <v>━</v>
      </c>
      <c r="O38" s="7"/>
    </row>
    <row r="39" spans="1:15" ht="27" customHeight="1" x14ac:dyDescent="0.15">
      <c r="A39" s="101" t="str">
        <f>IF(データとりまとめシート!$A24="","━",データとりまとめシート!$B24)</f>
        <v>━</v>
      </c>
      <c r="B39" s="41" t="str">
        <f>IF(データとりまとめシート!$A24="","━",データとりまとめシート!$A24)</f>
        <v>━</v>
      </c>
      <c r="C39" s="144" t="str">
        <f>IF(B39="━","━",データとりまとめシート!D24)</f>
        <v>━</v>
      </c>
      <c r="D39" s="145" t="str">
        <f>IF(B39="━","━",データとりまとめシート!E24)</f>
        <v>━</v>
      </c>
      <c r="E39" s="41" t="str">
        <f t="shared" si="0"/>
        <v>━</v>
      </c>
      <c r="F39" s="25" t="str">
        <f>IF(データとりまとめシート!C24="","━",データとりまとめシート!C24)</f>
        <v>━</v>
      </c>
      <c r="G39" s="24" t="str">
        <f t="shared" si="1"/>
        <v>━</v>
      </c>
      <c r="H39" s="146" t="str">
        <f>IF(データとりまとめシート!$A50="","━",データとりまとめシート!$B50)</f>
        <v>━</v>
      </c>
      <c r="I39" s="41" t="str">
        <f>IF(データとりまとめシート!$A50="","━",データとりまとめシート!$A50)</f>
        <v>━</v>
      </c>
      <c r="J39" s="147" t="str">
        <f>IF(I39="━","━",データとりまとめシート!D50)</f>
        <v>━</v>
      </c>
      <c r="K39" s="148" t="str">
        <f>IF(I39="━","━",データとりまとめシート!E50)</f>
        <v>━</v>
      </c>
      <c r="L39" s="41" t="str">
        <f t="shared" si="2"/>
        <v>━</v>
      </c>
      <c r="M39" s="25" t="str">
        <f>IF(データとりまとめシート!C50="","━",データとりまとめシート!C50)</f>
        <v>━</v>
      </c>
      <c r="N39" s="149" t="str">
        <f t="shared" si="3"/>
        <v>━</v>
      </c>
      <c r="O39" s="7"/>
    </row>
    <row r="40" spans="1:15" ht="27" customHeight="1" x14ac:dyDescent="0.15">
      <c r="A40" s="101" t="str">
        <f>IF(データとりまとめシート!$A25="","━",データとりまとめシート!$B25)</f>
        <v>━</v>
      </c>
      <c r="B40" s="41" t="str">
        <f>IF(データとりまとめシート!$A25="","━",データとりまとめシート!$A25)</f>
        <v>━</v>
      </c>
      <c r="C40" s="144" t="str">
        <f>IF(B40="━","━",データとりまとめシート!D25)</f>
        <v>━</v>
      </c>
      <c r="D40" s="145" t="str">
        <f>IF(B40="━","━",データとりまとめシート!E25)</f>
        <v>━</v>
      </c>
      <c r="E40" s="41" t="str">
        <f t="shared" si="0"/>
        <v>━</v>
      </c>
      <c r="F40" s="25" t="str">
        <f>IF(データとりまとめシート!C25="","━",データとりまとめシート!C25)</f>
        <v>━</v>
      </c>
      <c r="G40" s="24" t="str">
        <f t="shared" si="1"/>
        <v>━</v>
      </c>
      <c r="H40" s="146" t="str">
        <f>IF(データとりまとめシート!$A51="","━",データとりまとめシート!$B51)</f>
        <v>━</v>
      </c>
      <c r="I40" s="41" t="str">
        <f>IF(データとりまとめシート!$A51="","━",データとりまとめシート!$A51)</f>
        <v>━</v>
      </c>
      <c r="J40" s="147" t="str">
        <f>IF(I40="━","━",データとりまとめシート!D51)</f>
        <v>━</v>
      </c>
      <c r="K40" s="148" t="str">
        <f>IF(I40="━","━",データとりまとめシート!E51)</f>
        <v>━</v>
      </c>
      <c r="L40" s="41" t="str">
        <f t="shared" si="2"/>
        <v>━</v>
      </c>
      <c r="M40" s="25" t="str">
        <f>IF(データとりまとめシート!C51="","━",データとりまとめシート!C51)</f>
        <v>━</v>
      </c>
      <c r="N40" s="149" t="str">
        <f t="shared" si="3"/>
        <v>━</v>
      </c>
      <c r="O40" s="7"/>
    </row>
    <row r="41" spans="1:15" ht="27" customHeight="1" x14ac:dyDescent="0.15">
      <c r="A41" s="101" t="str">
        <f>IF(データとりまとめシート!$A26="","━",データとりまとめシート!$B26)</f>
        <v>━</v>
      </c>
      <c r="B41" s="41" t="str">
        <f>IF(データとりまとめシート!$A26="","━",データとりまとめシート!$A26)</f>
        <v>━</v>
      </c>
      <c r="C41" s="144" t="str">
        <f>IF(B41="━","━",データとりまとめシート!D26)</f>
        <v>━</v>
      </c>
      <c r="D41" s="145" t="str">
        <f>IF(B41="━","━",データとりまとめシート!E26)</f>
        <v>━</v>
      </c>
      <c r="E41" s="41" t="str">
        <f t="shared" si="0"/>
        <v>━</v>
      </c>
      <c r="F41" s="25" t="str">
        <f>IF(データとりまとめシート!C26="","━",データとりまとめシート!C26)</f>
        <v>━</v>
      </c>
      <c r="G41" s="24" t="str">
        <f t="shared" si="1"/>
        <v>━</v>
      </c>
      <c r="H41" s="146" t="str">
        <f>IF(データとりまとめシート!$A52="","━",データとりまとめシート!$B52)</f>
        <v>━</v>
      </c>
      <c r="I41" s="41" t="str">
        <f>IF(データとりまとめシート!$A52="","━",データとりまとめシート!$A52)</f>
        <v>━</v>
      </c>
      <c r="J41" s="147" t="str">
        <f>IF(I41="━","━",データとりまとめシート!D52)</f>
        <v>━</v>
      </c>
      <c r="K41" s="148" t="str">
        <f>IF(I41="━","━",データとりまとめシート!E52)</f>
        <v>━</v>
      </c>
      <c r="L41" s="41" t="str">
        <f t="shared" si="2"/>
        <v>━</v>
      </c>
      <c r="M41" s="25" t="str">
        <f>IF(データとりまとめシート!C52="","━",データとりまとめシート!C52)</f>
        <v>━</v>
      </c>
      <c r="N41" s="149" t="str">
        <f t="shared" si="3"/>
        <v>━</v>
      </c>
      <c r="O41" s="7"/>
    </row>
    <row r="42" spans="1:15" ht="27" customHeight="1" x14ac:dyDescent="0.15">
      <c r="A42" s="101" t="str">
        <f>IF(データとりまとめシート!$A27="","━",データとりまとめシート!$B27)</f>
        <v>━</v>
      </c>
      <c r="B42" s="41" t="str">
        <f>IF(データとりまとめシート!$A27="","━",データとりまとめシート!$A27)</f>
        <v>━</v>
      </c>
      <c r="C42" s="144" t="str">
        <f>IF(B42="━","━",データとりまとめシート!D27)</f>
        <v>━</v>
      </c>
      <c r="D42" s="145" t="str">
        <f>IF(B42="━","━",データとりまとめシート!E27)</f>
        <v>━</v>
      </c>
      <c r="E42" s="41" t="str">
        <f t="shared" si="0"/>
        <v>━</v>
      </c>
      <c r="F42" s="25" t="str">
        <f>IF(データとりまとめシート!C27="","━",データとりまとめシート!C27)</f>
        <v>━</v>
      </c>
      <c r="G42" s="24" t="str">
        <f t="shared" si="1"/>
        <v>━</v>
      </c>
      <c r="H42" s="146" t="str">
        <f>IF(データとりまとめシート!$A53="","━",データとりまとめシート!$B53)</f>
        <v>━</v>
      </c>
      <c r="I42" s="41" t="str">
        <f>IF(データとりまとめシート!$A53="","━",データとりまとめシート!$A53)</f>
        <v>━</v>
      </c>
      <c r="J42" s="147" t="str">
        <f>IF(I42="━","━",データとりまとめシート!D53)</f>
        <v>━</v>
      </c>
      <c r="K42" s="148" t="str">
        <f>IF(I42="━","━",データとりまとめシート!E53)</f>
        <v>━</v>
      </c>
      <c r="L42" s="41" t="str">
        <f t="shared" si="2"/>
        <v>━</v>
      </c>
      <c r="M42" s="25" t="str">
        <f>IF(データとりまとめシート!C53="","━",データとりまとめシート!C53)</f>
        <v>━</v>
      </c>
      <c r="N42" s="149" t="str">
        <f t="shared" si="3"/>
        <v>━</v>
      </c>
      <c r="O42" s="7"/>
    </row>
    <row r="43" spans="1:15" ht="27" customHeight="1" x14ac:dyDescent="0.15">
      <c r="A43" s="101" t="str">
        <f>IF(データとりまとめシート!$A28="","━",データとりまとめシート!$B28)</f>
        <v>━</v>
      </c>
      <c r="B43" s="41" t="str">
        <f>IF(データとりまとめシート!$A28="","━",データとりまとめシート!$A28)</f>
        <v>━</v>
      </c>
      <c r="C43" s="144" t="str">
        <f>IF(B43="━","━",データとりまとめシート!D28)</f>
        <v>━</v>
      </c>
      <c r="D43" s="145" t="str">
        <f>IF(B43="━","━",データとりまとめシート!E28)</f>
        <v>━</v>
      </c>
      <c r="E43" s="41" t="str">
        <f t="shared" si="0"/>
        <v>━</v>
      </c>
      <c r="F43" s="25" t="str">
        <f>IF(データとりまとめシート!C28="","━",データとりまとめシート!C28)</f>
        <v>━</v>
      </c>
      <c r="G43" s="24" t="str">
        <f t="shared" si="1"/>
        <v>━</v>
      </c>
      <c r="H43" s="146" t="str">
        <f>IF(データとりまとめシート!$A54="","━",データとりまとめシート!$B54)</f>
        <v>━</v>
      </c>
      <c r="I43" s="41" t="str">
        <f>IF(データとりまとめシート!$A54="","━",データとりまとめシート!$A54)</f>
        <v>━</v>
      </c>
      <c r="J43" s="147" t="str">
        <f>IF(I43="━","━",データとりまとめシート!D54)</f>
        <v>━</v>
      </c>
      <c r="K43" s="148" t="str">
        <f>IF(I43="━","━",データとりまとめシート!E54)</f>
        <v>━</v>
      </c>
      <c r="L43" s="41" t="str">
        <f t="shared" si="2"/>
        <v>━</v>
      </c>
      <c r="M43" s="25" t="str">
        <f>IF(データとりまとめシート!C54="","━",データとりまとめシート!C54)</f>
        <v>━</v>
      </c>
      <c r="N43" s="149" t="str">
        <f t="shared" si="3"/>
        <v>━</v>
      </c>
      <c r="O43" s="7"/>
    </row>
    <row r="44" spans="1:15" ht="27" customHeight="1" x14ac:dyDescent="0.15">
      <c r="A44" s="101" t="str">
        <f>IF(データとりまとめシート!$A29="","━",データとりまとめシート!$B29)</f>
        <v>━</v>
      </c>
      <c r="B44" s="41" t="str">
        <f>IF(データとりまとめシート!$A29="","━",データとりまとめシート!$A29)</f>
        <v>━</v>
      </c>
      <c r="C44" s="144" t="str">
        <f>IF(B44="━","━",データとりまとめシート!D29)</f>
        <v>━</v>
      </c>
      <c r="D44" s="145" t="str">
        <f>IF(B44="━","━",データとりまとめシート!E29)</f>
        <v>━</v>
      </c>
      <c r="E44" s="41" t="str">
        <f t="shared" si="0"/>
        <v>━</v>
      </c>
      <c r="F44" s="25" t="str">
        <f>IF(データとりまとめシート!C29="","━",データとりまとめシート!C29)</f>
        <v>━</v>
      </c>
      <c r="G44" s="24" t="str">
        <f t="shared" si="1"/>
        <v>━</v>
      </c>
      <c r="H44" s="146" t="str">
        <f>IF(データとりまとめシート!$A55="","━",データとりまとめシート!$B55)</f>
        <v>━</v>
      </c>
      <c r="I44" s="41" t="str">
        <f>IF(データとりまとめシート!$A55="","━",データとりまとめシート!$A55)</f>
        <v>━</v>
      </c>
      <c r="J44" s="147" t="str">
        <f>IF(I44="━","━",データとりまとめシート!D55)</f>
        <v>━</v>
      </c>
      <c r="K44" s="148" t="str">
        <f>IF(I44="━","━",データとりまとめシート!E55)</f>
        <v>━</v>
      </c>
      <c r="L44" s="41" t="str">
        <f t="shared" si="2"/>
        <v>━</v>
      </c>
      <c r="M44" s="25" t="str">
        <f>IF(データとりまとめシート!C55="","━",データとりまとめシート!C55)</f>
        <v>━</v>
      </c>
      <c r="N44" s="149" t="str">
        <f t="shared" si="3"/>
        <v>━</v>
      </c>
      <c r="O44" s="7"/>
    </row>
    <row r="45" spans="1:15" ht="27" customHeight="1" x14ac:dyDescent="0.15">
      <c r="A45" s="101" t="str">
        <f>IF(データとりまとめシート!$A30="","━",データとりまとめシート!$B30)</f>
        <v>━</v>
      </c>
      <c r="B45" s="41" t="str">
        <f>IF(データとりまとめシート!$A30="","━",データとりまとめシート!$A30)</f>
        <v>━</v>
      </c>
      <c r="C45" s="144" t="str">
        <f>IF(B45="━","━",データとりまとめシート!D30)</f>
        <v>━</v>
      </c>
      <c r="D45" s="145" t="str">
        <f>IF(B45="━","━",データとりまとめシート!E30)</f>
        <v>━</v>
      </c>
      <c r="E45" s="41" t="str">
        <f t="shared" si="0"/>
        <v>━</v>
      </c>
      <c r="F45" s="25" t="str">
        <f>IF(データとりまとめシート!C30="","━",データとりまとめシート!C30)</f>
        <v>━</v>
      </c>
      <c r="G45" s="24" t="str">
        <f t="shared" si="1"/>
        <v>━</v>
      </c>
      <c r="H45" s="146" t="str">
        <f>IF(データとりまとめシート!$A56="","━",データとりまとめシート!$B56)</f>
        <v>━</v>
      </c>
      <c r="I45" s="41" t="str">
        <f>IF(データとりまとめシート!$A56="","━",データとりまとめシート!$A56)</f>
        <v>━</v>
      </c>
      <c r="J45" s="147" t="str">
        <f>IF(I45="━","━",データとりまとめシート!D56)</f>
        <v>━</v>
      </c>
      <c r="K45" s="148" t="str">
        <f>IF(I45="━","━",データとりまとめシート!E56)</f>
        <v>━</v>
      </c>
      <c r="L45" s="41" t="str">
        <f t="shared" si="2"/>
        <v>━</v>
      </c>
      <c r="M45" s="25" t="str">
        <f>IF(データとりまとめシート!C56="","━",データとりまとめシート!C56)</f>
        <v>━</v>
      </c>
      <c r="N45" s="149" t="str">
        <f t="shared" si="3"/>
        <v>━</v>
      </c>
    </row>
    <row r="46" spans="1:15" ht="27" customHeight="1" x14ac:dyDescent="0.15">
      <c r="A46" s="101" t="str">
        <f>IF(データとりまとめシート!$A31="","━",データとりまとめシート!$B31)</f>
        <v>━</v>
      </c>
      <c r="B46" s="41" t="str">
        <f>IF(データとりまとめシート!$A31="","━",データとりまとめシート!$A31)</f>
        <v>━</v>
      </c>
      <c r="C46" s="144" t="str">
        <f>IF(B46="━","━",データとりまとめシート!D31)</f>
        <v>━</v>
      </c>
      <c r="D46" s="145" t="str">
        <f>IF(B46="━","━",データとりまとめシート!E31)</f>
        <v>━</v>
      </c>
      <c r="E46" s="41" t="str">
        <f t="shared" si="0"/>
        <v>━</v>
      </c>
      <c r="F46" s="25" t="str">
        <f>IF(データとりまとめシート!C31="","━",データとりまとめシート!C31)</f>
        <v>━</v>
      </c>
      <c r="G46" s="24" t="str">
        <f t="shared" si="1"/>
        <v>━</v>
      </c>
      <c r="H46" s="146" t="str">
        <f>IF(データとりまとめシート!$A57="","━",データとりまとめシート!$B57)</f>
        <v>━</v>
      </c>
      <c r="I46" s="41" t="str">
        <f>IF(データとりまとめシート!$A57="","━",データとりまとめシート!$A57)</f>
        <v>━</v>
      </c>
      <c r="J46" s="147" t="str">
        <f>IF(I46="━","━",データとりまとめシート!D57)</f>
        <v>━</v>
      </c>
      <c r="K46" s="148" t="str">
        <f>IF(I46="━","━",データとりまとめシート!E57)</f>
        <v>━</v>
      </c>
      <c r="L46" s="41" t="str">
        <f t="shared" si="2"/>
        <v>━</v>
      </c>
      <c r="M46" s="25" t="str">
        <f>IF(データとりまとめシート!C57="","━",データとりまとめシート!C57)</f>
        <v>━</v>
      </c>
      <c r="N46" s="149" t="str">
        <f t="shared" si="3"/>
        <v>━</v>
      </c>
    </row>
    <row r="47" spans="1:15" ht="27" customHeight="1" x14ac:dyDescent="0.15">
      <c r="A47" s="101" t="str">
        <f>IF(データとりまとめシート!$A32="","━",データとりまとめシート!$B32)</f>
        <v>━</v>
      </c>
      <c r="B47" s="41" t="str">
        <f>IF(データとりまとめシート!$A32="","━",データとりまとめシート!$A32)</f>
        <v>━</v>
      </c>
      <c r="C47" s="144" t="str">
        <f>IF(B47="━","━",データとりまとめシート!D32)</f>
        <v>━</v>
      </c>
      <c r="D47" s="145" t="str">
        <f>IF(B47="━","━",データとりまとめシート!E32)</f>
        <v>━</v>
      </c>
      <c r="E47" s="41" t="str">
        <f t="shared" si="0"/>
        <v>━</v>
      </c>
      <c r="F47" s="25" t="str">
        <f>IF(データとりまとめシート!C32="","━",データとりまとめシート!C32)</f>
        <v>━</v>
      </c>
      <c r="G47" s="24" t="str">
        <f t="shared" si="1"/>
        <v>━</v>
      </c>
      <c r="H47" s="146" t="str">
        <f>IF(データとりまとめシート!$A58="","━",データとりまとめシート!$B58)</f>
        <v>━</v>
      </c>
      <c r="I47" s="41" t="str">
        <f>IF(データとりまとめシート!$A58="","━",データとりまとめシート!$A58)</f>
        <v>━</v>
      </c>
      <c r="J47" s="147" t="str">
        <f>IF(I47="━","━",データとりまとめシート!D58)</f>
        <v>━</v>
      </c>
      <c r="K47" s="148" t="str">
        <f>IF(I47="━","━",データとりまとめシート!E58)</f>
        <v>━</v>
      </c>
      <c r="L47" s="41" t="str">
        <f t="shared" si="2"/>
        <v>━</v>
      </c>
      <c r="M47" s="25" t="str">
        <f>IF(データとりまとめシート!C58="","━",データとりまとめシート!C58)</f>
        <v>━</v>
      </c>
      <c r="N47" s="149" t="str">
        <f t="shared" si="3"/>
        <v>━</v>
      </c>
      <c r="O47" s="7"/>
    </row>
    <row r="48" spans="1:15" ht="27" customHeight="1" x14ac:dyDescent="0.15">
      <c r="A48" s="101" t="str">
        <f>IF(データとりまとめシート!$A33="","━",データとりまとめシート!$B33)</f>
        <v>━</v>
      </c>
      <c r="B48" s="41" t="str">
        <f>IF(データとりまとめシート!$A33="","━",データとりまとめシート!$A33)</f>
        <v>━</v>
      </c>
      <c r="C48" s="144" t="str">
        <f>IF(B48="━","━",データとりまとめシート!D33)</f>
        <v>━</v>
      </c>
      <c r="D48" s="145" t="str">
        <f>IF(B48="━","━",データとりまとめシート!E33)</f>
        <v>━</v>
      </c>
      <c r="E48" s="41" t="str">
        <f t="shared" si="0"/>
        <v>━</v>
      </c>
      <c r="F48" s="25" t="str">
        <f>IF(データとりまとめシート!C33="","━",データとりまとめシート!C33)</f>
        <v>━</v>
      </c>
      <c r="G48" s="24" t="str">
        <f t="shared" si="1"/>
        <v>━</v>
      </c>
      <c r="H48" s="146" t="str">
        <f>IF(データとりまとめシート!$A59="","━",データとりまとめシート!$B59)</f>
        <v>━</v>
      </c>
      <c r="I48" s="41" t="str">
        <f>IF(データとりまとめシート!$A59="","━",データとりまとめシート!$A59)</f>
        <v>━</v>
      </c>
      <c r="J48" s="147" t="str">
        <f>IF(I48="━","━",データとりまとめシート!D59)</f>
        <v>━</v>
      </c>
      <c r="K48" s="148" t="str">
        <f>IF(I48="━","━",データとりまとめシート!E59)</f>
        <v>━</v>
      </c>
      <c r="L48" s="41" t="str">
        <f t="shared" si="2"/>
        <v>━</v>
      </c>
      <c r="M48" s="25" t="str">
        <f>IF(データとりまとめシート!C59="","━",データとりまとめシート!C59)</f>
        <v>━</v>
      </c>
      <c r="N48" s="149" t="str">
        <f t="shared" si="3"/>
        <v>━</v>
      </c>
      <c r="O48" s="7"/>
    </row>
    <row r="49" spans="1:15" ht="27" customHeight="1" x14ac:dyDescent="0.15">
      <c r="A49" s="101" t="str">
        <f>IF(データとりまとめシート!$A34="","━",データとりまとめシート!$B34)</f>
        <v>━</v>
      </c>
      <c r="B49" s="41" t="str">
        <f>IF(データとりまとめシート!$A34="","━",データとりまとめシート!$A34)</f>
        <v>━</v>
      </c>
      <c r="C49" s="144" t="str">
        <f>IF(B49="━","━",データとりまとめシート!D34)</f>
        <v>━</v>
      </c>
      <c r="D49" s="145" t="str">
        <f>IF(B49="━","━",データとりまとめシート!E34)</f>
        <v>━</v>
      </c>
      <c r="E49" s="41" t="str">
        <f t="shared" si="0"/>
        <v>━</v>
      </c>
      <c r="F49" s="25" t="str">
        <f>IF(データとりまとめシート!C34="","━",データとりまとめシート!C34)</f>
        <v>━</v>
      </c>
      <c r="G49" s="24" t="str">
        <f t="shared" si="1"/>
        <v>━</v>
      </c>
      <c r="H49" s="146" t="str">
        <f>IF(データとりまとめシート!$A60="","━",データとりまとめシート!$B60)</f>
        <v>━</v>
      </c>
      <c r="I49" s="41" t="str">
        <f>IF(データとりまとめシート!$A60="","━",データとりまとめシート!$A60)</f>
        <v>━</v>
      </c>
      <c r="J49" s="147" t="str">
        <f>IF(I49="━","━",データとりまとめシート!D60)</f>
        <v>━</v>
      </c>
      <c r="K49" s="148" t="str">
        <f>IF(I49="━","━",データとりまとめシート!E60)</f>
        <v>━</v>
      </c>
      <c r="L49" s="41" t="str">
        <f t="shared" si="2"/>
        <v>━</v>
      </c>
      <c r="M49" s="25" t="str">
        <f>IF(データとりまとめシート!C60="","━",データとりまとめシート!C60)</f>
        <v>━</v>
      </c>
      <c r="N49" s="149" t="str">
        <f t="shared" si="3"/>
        <v>━</v>
      </c>
      <c r="O49" s="7"/>
    </row>
    <row r="50" spans="1:15" ht="27" customHeight="1" x14ac:dyDescent="0.15">
      <c r="A50" s="101" t="str">
        <f>IF(データとりまとめシート!$A35="","━",データとりまとめシート!$B35)</f>
        <v>━</v>
      </c>
      <c r="B50" s="41" t="str">
        <f>IF(データとりまとめシート!$A35="","━",データとりまとめシート!$A35)</f>
        <v>━</v>
      </c>
      <c r="C50" s="144" t="str">
        <f>IF(B50="━","━",データとりまとめシート!D35)</f>
        <v>━</v>
      </c>
      <c r="D50" s="145" t="str">
        <f>IF(B50="━","━",データとりまとめシート!E35)</f>
        <v>━</v>
      </c>
      <c r="E50" s="41" t="str">
        <f t="shared" si="0"/>
        <v>━</v>
      </c>
      <c r="F50" s="25" t="str">
        <f>IF(データとりまとめシート!C35="","━",データとりまとめシート!C35)</f>
        <v>━</v>
      </c>
      <c r="G50" s="24" t="str">
        <f>"━"</f>
        <v>━</v>
      </c>
      <c r="H50" s="146" t="str">
        <f>IF(データとりまとめシート!$A61="","━",データとりまとめシート!$B61)</f>
        <v>━</v>
      </c>
      <c r="I50" s="41" t="str">
        <f>IF(データとりまとめシート!$A61="","━",データとりまとめシート!$A61)</f>
        <v>━</v>
      </c>
      <c r="J50" s="147" t="str">
        <f>IF(I50="━","━",データとりまとめシート!D61)</f>
        <v>━</v>
      </c>
      <c r="K50" s="148" t="str">
        <f>IF(I50="━","━",データとりまとめシート!E61)</f>
        <v>━</v>
      </c>
      <c r="L50" s="41" t="str">
        <f t="shared" si="2"/>
        <v>━</v>
      </c>
      <c r="M50" s="25" t="str">
        <f>IF(データとりまとめシート!C61="","━",データとりまとめシート!C61)</f>
        <v>━</v>
      </c>
      <c r="N50" s="149" t="str">
        <f t="shared" si="3"/>
        <v>━</v>
      </c>
      <c r="O50" s="7"/>
    </row>
    <row r="51" spans="1:15" ht="27" customHeight="1" thickBot="1" x14ac:dyDescent="0.2">
      <c r="A51" s="108" t="str">
        <f>IF(データとりまとめシート!$A36="","━",データとりまとめシート!$B36)</f>
        <v>━</v>
      </c>
      <c r="B51" s="102" t="str">
        <f>IF(データとりまとめシート!$A36="","━",データとりまとめシート!$A36)</f>
        <v>━</v>
      </c>
      <c r="C51" s="150" t="str">
        <f>IF(B51="━","━",データとりまとめシート!D36)</f>
        <v>━</v>
      </c>
      <c r="D51" s="151" t="str">
        <f>IF(B51="━","━",データとりまとめシート!E36)</f>
        <v>━</v>
      </c>
      <c r="E51" s="102" t="str">
        <f>"━"</f>
        <v>━</v>
      </c>
      <c r="F51" s="103" t="str">
        <f>IF(データとりまとめシート!C36="","━",データとりまとめシート!C36)</f>
        <v>━</v>
      </c>
      <c r="G51" s="152" t="str">
        <f>"━"</f>
        <v>━</v>
      </c>
      <c r="H51" s="153" t="str">
        <f>IF(データとりまとめシート!$A62="","━",データとりまとめシート!$B62)</f>
        <v>━</v>
      </c>
      <c r="I51" s="102" t="str">
        <f>IF(データとりまとめシート!$A62="","━",データとりまとめシート!$A62)</f>
        <v>━</v>
      </c>
      <c r="J51" s="154" t="str">
        <f>IF(I51="━","━",データとりまとめシート!D62)</f>
        <v>━</v>
      </c>
      <c r="K51" s="155" t="str">
        <f>IF(I51="━","━",データとりまとめシート!E62)</f>
        <v>━</v>
      </c>
      <c r="L51" s="102" t="str">
        <f t="shared" si="2"/>
        <v>━</v>
      </c>
      <c r="M51" s="103" t="str">
        <f>IF(データとりまとめシート!C62="","━",データとりまとめシート!C62)</f>
        <v>━</v>
      </c>
      <c r="N51" s="157" t="str">
        <f>"━"</f>
        <v>━</v>
      </c>
    </row>
    <row r="52" spans="1:15" ht="22.5" customHeight="1" x14ac:dyDescent="0.15">
      <c r="O52" s="7"/>
    </row>
    <row r="53" spans="1:15" ht="18" customHeight="1" x14ac:dyDescent="0.15"/>
    <row r="54" spans="1:15" ht="18" customHeight="1" x14ac:dyDescent="0.15"/>
    <row r="55" spans="1:15" ht="18" customHeight="1" x14ac:dyDescent="0.15"/>
    <row r="56" spans="1:15" ht="18" customHeight="1" x14ac:dyDescent="0.15"/>
    <row r="57" spans="1:15" ht="18" customHeight="1" x14ac:dyDescent="0.15"/>
  </sheetData>
  <sheetProtection password="CEFB" sheet="1" objects="1" scenarios="1"/>
  <protectedRanges>
    <protectedRange sqref="F7 H7 J7 C9 B12 I12 I15 E17:E18 I18 I20 I22" name="範囲1"/>
  </protectedRanges>
  <mergeCells count="12">
    <mergeCell ref="M12:M13"/>
    <mergeCell ref="J7:K7"/>
    <mergeCell ref="C9:J10"/>
    <mergeCell ref="I12:L13"/>
    <mergeCell ref="I15:L16"/>
    <mergeCell ref="B17:B18"/>
    <mergeCell ref="I18:L19"/>
    <mergeCell ref="B19:B20"/>
    <mergeCell ref="I20:L21"/>
    <mergeCell ref="B21:B22"/>
    <mergeCell ref="C21:F22"/>
    <mergeCell ref="I22:L23"/>
  </mergeCells>
  <phoneticPr fontId="35"/>
  <pageMargins left="0.7" right="0.7" top="0.75" bottom="0.75" header="0.3" footer="0.3"/>
  <pageSetup paperSize="9" scale="67"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3399"/>
  </sheetPr>
  <dimension ref="A1:S53"/>
  <sheetViews>
    <sheetView view="pageBreakPreview" topLeftCell="A7" zoomScaleNormal="100" zoomScaleSheetLayoutView="100" workbookViewId="0">
      <selection activeCell="C9" sqref="C9:J10"/>
    </sheetView>
  </sheetViews>
  <sheetFormatPr defaultColWidth="10.625" defaultRowHeight="13.5" x14ac:dyDescent="0.15"/>
  <cols>
    <col min="2" max="5" width="7.625" customWidth="1"/>
    <col min="6" max="6" width="13.625" customWidth="1"/>
    <col min="7" max="7" width="7.625" customWidth="1"/>
    <col min="8" max="8" width="11" customWidth="1"/>
    <col min="9" max="12" width="7.625" customWidth="1"/>
    <col min="13" max="13" width="13.625" customWidth="1"/>
    <col min="14" max="14" width="7.625" customWidth="1"/>
    <col min="15" max="15" width="51.375" customWidth="1"/>
  </cols>
  <sheetData>
    <row r="1" spans="1:19" ht="29.25" customHeight="1" x14ac:dyDescent="0.15">
      <c r="A1" s="29" t="s">
        <v>72</v>
      </c>
      <c r="B1" s="2"/>
      <c r="C1" s="2"/>
      <c r="D1" s="2"/>
      <c r="E1" s="2"/>
      <c r="F1" s="2"/>
      <c r="G1" s="2"/>
      <c r="H1" s="2"/>
      <c r="I1" s="2"/>
      <c r="J1" s="2"/>
      <c r="K1" s="2"/>
      <c r="L1" s="2"/>
      <c r="M1" s="2"/>
      <c r="N1" s="2"/>
    </row>
    <row r="2" spans="1:19" ht="18" customHeight="1" x14ac:dyDescent="0.15"/>
    <row r="3" spans="1:19" ht="18" customHeight="1" x14ac:dyDescent="0.15">
      <c r="A3" s="105" t="s">
        <v>51</v>
      </c>
      <c r="B3" s="2"/>
      <c r="C3" s="2"/>
      <c r="D3" s="2"/>
      <c r="E3" s="2"/>
      <c r="F3" s="2"/>
      <c r="G3" s="2"/>
      <c r="H3" s="2"/>
      <c r="I3" s="2"/>
      <c r="J3" s="2"/>
      <c r="K3" s="2"/>
      <c r="L3" s="2"/>
      <c r="M3" s="2"/>
      <c r="N3" s="2"/>
    </row>
    <row r="4" spans="1:19" ht="18" customHeight="1" x14ac:dyDescent="0.15"/>
    <row r="5" spans="1:19" s="33" customFormat="1" ht="18" customHeight="1" x14ac:dyDescent="0.15">
      <c r="A5" s="35" t="s">
        <v>52</v>
      </c>
      <c r="B5" s="35"/>
      <c r="C5" s="35"/>
      <c r="D5" s="35"/>
      <c r="E5" s="35"/>
      <c r="F5" s="35"/>
      <c r="G5" s="35"/>
      <c r="H5" s="35"/>
      <c r="I5" s="35"/>
      <c r="J5" s="35"/>
      <c r="K5" s="35"/>
      <c r="L5" s="35"/>
    </row>
    <row r="6" spans="1:19" ht="18" customHeight="1" thickBot="1" x14ac:dyDescent="0.2"/>
    <row r="7" spans="1:19" s="33" customFormat="1" ht="18" customHeight="1" thickBot="1" x14ac:dyDescent="0.2">
      <c r="C7" s="36"/>
      <c r="D7" s="36"/>
      <c r="E7" s="36"/>
      <c r="F7" s="37"/>
      <c r="G7" s="32" t="s">
        <v>2</v>
      </c>
      <c r="H7" s="37"/>
      <c r="I7" s="33" t="s">
        <v>4</v>
      </c>
      <c r="J7" s="340"/>
      <c r="K7" s="341"/>
      <c r="L7" s="33" t="s">
        <v>3</v>
      </c>
    </row>
    <row r="8" spans="1:19" s="33" customFormat="1" ht="18" customHeight="1" thickBot="1" x14ac:dyDescent="0.2">
      <c r="A8" s="31"/>
      <c r="B8" s="112"/>
    </row>
    <row r="9" spans="1:19" ht="18" customHeight="1" x14ac:dyDescent="0.15">
      <c r="B9" s="23"/>
      <c r="C9" s="321"/>
      <c r="D9" s="322"/>
      <c r="E9" s="322"/>
      <c r="F9" s="322"/>
      <c r="G9" s="322"/>
      <c r="H9" s="322"/>
      <c r="I9" s="322"/>
      <c r="J9" s="323"/>
      <c r="K9" s="38"/>
    </row>
    <row r="10" spans="1:19" ht="18" customHeight="1" thickBot="1" x14ac:dyDescent="0.2">
      <c r="A10" s="35" t="s">
        <v>5</v>
      </c>
      <c r="B10" s="4"/>
      <c r="C10" s="324"/>
      <c r="D10" s="325"/>
      <c r="E10" s="325"/>
      <c r="F10" s="325"/>
      <c r="G10" s="325"/>
      <c r="H10" s="325"/>
      <c r="I10" s="325"/>
      <c r="J10" s="326"/>
      <c r="K10" s="38"/>
      <c r="L10" s="112"/>
    </row>
    <row r="11" spans="1:19" ht="18" customHeight="1" thickBot="1" x14ac:dyDescent="0.2">
      <c r="B11" s="7"/>
    </row>
    <row r="12" spans="1:19" ht="18" customHeight="1" x14ac:dyDescent="0.15">
      <c r="A12" s="35"/>
      <c r="B12" s="194"/>
      <c r="C12" s="194"/>
      <c r="D12" s="194"/>
      <c r="E12" s="194"/>
      <c r="F12" s="195"/>
      <c r="G12" s="16"/>
      <c r="H12" s="16" t="s">
        <v>8</v>
      </c>
      <c r="I12" s="321"/>
      <c r="J12" s="322"/>
      <c r="K12" s="322"/>
      <c r="L12" s="323"/>
      <c r="M12" s="339" t="s">
        <v>7</v>
      </c>
      <c r="N12" s="16"/>
    </row>
    <row r="13" spans="1:19" ht="18" customHeight="1" thickBot="1" x14ac:dyDescent="0.2">
      <c r="A13" s="112"/>
      <c r="B13" s="194"/>
      <c r="C13" s="194"/>
      <c r="D13" s="194"/>
      <c r="E13" s="194"/>
      <c r="F13" s="195"/>
      <c r="G13" s="16"/>
      <c r="H13" s="16" t="s">
        <v>6</v>
      </c>
      <c r="I13" s="324"/>
      <c r="J13" s="325"/>
      <c r="K13" s="325"/>
      <c r="L13" s="326"/>
      <c r="M13" s="339"/>
      <c r="N13" s="16"/>
    </row>
    <row r="14" spans="1:19" ht="18" customHeight="1" thickBot="1" x14ac:dyDescent="0.2">
      <c r="A14" s="111"/>
      <c r="B14" s="11"/>
      <c r="C14" s="11"/>
      <c r="D14" s="11"/>
      <c r="E14" s="11"/>
      <c r="F14" s="111"/>
      <c r="G14" s="111"/>
      <c r="H14" s="111"/>
      <c r="I14" s="38"/>
      <c r="J14" s="38"/>
      <c r="K14" s="38"/>
      <c r="L14" s="38"/>
      <c r="M14" s="111"/>
      <c r="N14" s="111"/>
    </row>
    <row r="15" spans="1:19" ht="18" customHeight="1" x14ac:dyDescent="0.15">
      <c r="H15" t="s">
        <v>8</v>
      </c>
      <c r="I15" s="321"/>
      <c r="J15" s="322"/>
      <c r="K15" s="322"/>
      <c r="L15" s="323"/>
      <c r="M15" s="12"/>
      <c r="N15" s="12"/>
      <c r="O15" s="8" t="s">
        <v>10</v>
      </c>
      <c r="P15" s="2"/>
      <c r="Q15" s="2"/>
      <c r="R15" s="2"/>
      <c r="S15" s="2"/>
    </row>
    <row r="16" spans="1:19" ht="18" customHeight="1" thickBot="1" x14ac:dyDescent="0.2">
      <c r="E16" s="16" t="s">
        <v>17</v>
      </c>
      <c r="F16" s="16" t="s">
        <v>18</v>
      </c>
      <c r="H16" s="16" t="s">
        <v>9</v>
      </c>
      <c r="I16" s="324"/>
      <c r="J16" s="325"/>
      <c r="K16" s="325"/>
      <c r="L16" s="326"/>
      <c r="M16" s="12"/>
      <c r="N16" s="12"/>
      <c r="O16" s="8" t="s">
        <v>11</v>
      </c>
    </row>
    <row r="17" spans="1:15" ht="18" customHeight="1" thickBot="1" x14ac:dyDescent="0.2">
      <c r="A17" s="19"/>
      <c r="B17" s="320" t="s">
        <v>16</v>
      </c>
      <c r="C17" s="43" t="s">
        <v>20</v>
      </c>
      <c r="D17" s="48"/>
      <c r="E17" s="51">
        <f>'市民記録会　参加申込書男子'!E17</f>
        <v>0</v>
      </c>
      <c r="F17" s="52">
        <f>52-COUNTIF(選手情報打ち込み女子!A11:A62,"")</f>
        <v>0</v>
      </c>
      <c r="G17" s="53"/>
      <c r="H17" s="9"/>
      <c r="I17" s="15"/>
      <c r="J17" s="15"/>
      <c r="K17" s="15"/>
      <c r="L17" s="15"/>
      <c r="M17" s="5"/>
      <c r="N17" s="5"/>
      <c r="O17" s="10"/>
    </row>
    <row r="18" spans="1:15" ht="18" customHeight="1" x14ac:dyDescent="0.15">
      <c r="A18" s="18"/>
      <c r="B18" s="320"/>
      <c r="C18" s="43" t="s">
        <v>24</v>
      </c>
      <c r="D18" s="49"/>
      <c r="E18" s="50">
        <f>'市民記録会　参加申込書男子'!E18</f>
        <v>0</v>
      </c>
      <c r="F18" s="110">
        <v>0</v>
      </c>
      <c r="G18" s="109"/>
      <c r="H18" s="34" t="s">
        <v>12</v>
      </c>
      <c r="I18" s="321"/>
      <c r="J18" s="322"/>
      <c r="K18" s="322"/>
      <c r="L18" s="323"/>
      <c r="O18" s="10"/>
    </row>
    <row r="19" spans="1:15" ht="18" customHeight="1" thickBot="1" x14ac:dyDescent="0.2">
      <c r="A19" s="18"/>
      <c r="B19" s="320" t="s">
        <v>21</v>
      </c>
      <c r="C19" s="44" t="s">
        <v>22</v>
      </c>
      <c r="D19" s="45"/>
      <c r="E19" s="104">
        <f>E17*600</f>
        <v>0</v>
      </c>
      <c r="F19" s="13">
        <f>F17*600</f>
        <v>0</v>
      </c>
      <c r="G19" s="111"/>
      <c r="H19" s="3" t="s">
        <v>13</v>
      </c>
      <c r="I19" s="324"/>
      <c r="J19" s="325"/>
      <c r="K19" s="325"/>
      <c r="L19" s="326"/>
    </row>
    <row r="20" spans="1:15" ht="18" customHeight="1" x14ac:dyDescent="0.15">
      <c r="A20" s="18"/>
      <c r="B20" s="320"/>
      <c r="C20" s="44" t="s">
        <v>23</v>
      </c>
      <c r="D20" s="46"/>
      <c r="E20" s="13">
        <f>E18*800</f>
        <v>0</v>
      </c>
      <c r="F20" s="13">
        <f>F18*800</f>
        <v>0</v>
      </c>
      <c r="G20" s="111"/>
      <c r="H20" s="16" t="s">
        <v>12</v>
      </c>
      <c r="I20" s="321"/>
      <c r="J20" s="322"/>
      <c r="K20" s="322"/>
      <c r="L20" s="323"/>
    </row>
    <row r="21" spans="1:15" ht="18" customHeight="1" thickBot="1" x14ac:dyDescent="0.2">
      <c r="A21" s="18"/>
      <c r="B21" s="320" t="s">
        <v>19</v>
      </c>
      <c r="C21" s="327">
        <f>'市民記録会　参加申込書男子'!C21:F22</f>
        <v>0</v>
      </c>
      <c r="D21" s="328"/>
      <c r="E21" s="328"/>
      <c r="F21" s="329"/>
      <c r="G21" s="111"/>
      <c r="H21" s="111" t="s">
        <v>14</v>
      </c>
      <c r="I21" s="324"/>
      <c r="J21" s="325"/>
      <c r="K21" s="325"/>
      <c r="L21" s="326"/>
    </row>
    <row r="22" spans="1:15" ht="18" customHeight="1" x14ac:dyDescent="0.15">
      <c r="A22" s="18"/>
      <c r="B22" s="320"/>
      <c r="C22" s="330"/>
      <c r="D22" s="331"/>
      <c r="E22" s="331"/>
      <c r="F22" s="332"/>
      <c r="H22" s="16" t="s">
        <v>12</v>
      </c>
      <c r="I22" s="333"/>
      <c r="J22" s="334"/>
      <c r="K22" s="334"/>
      <c r="L22" s="335"/>
    </row>
    <row r="23" spans="1:15" ht="18" customHeight="1" thickBot="1" x14ac:dyDescent="0.2">
      <c r="A23" s="20"/>
      <c r="B23" s="17"/>
      <c r="C23" s="21"/>
      <c r="D23" s="21"/>
      <c r="E23" s="21"/>
      <c r="F23" s="22"/>
      <c r="G23" s="6"/>
      <c r="H23" s="111" t="s">
        <v>15</v>
      </c>
      <c r="I23" s="336"/>
      <c r="J23" s="337"/>
      <c r="K23" s="337"/>
      <c r="L23" s="338"/>
    </row>
    <row r="24" spans="1:15" ht="18" customHeight="1" thickBot="1" x14ac:dyDescent="0.2">
      <c r="A24" s="7"/>
      <c r="B24" s="7"/>
      <c r="C24" s="7"/>
      <c r="D24" s="7"/>
      <c r="E24" s="7"/>
    </row>
    <row r="25" spans="1:15" ht="22.5" customHeight="1" x14ac:dyDescent="0.15">
      <c r="A25" s="90" t="s">
        <v>26</v>
      </c>
      <c r="B25" s="91" t="s">
        <v>69</v>
      </c>
      <c r="C25" s="92" t="s">
        <v>33</v>
      </c>
      <c r="D25" s="93" t="s">
        <v>34</v>
      </c>
      <c r="E25" s="94"/>
      <c r="F25" s="95" t="s">
        <v>1</v>
      </c>
      <c r="G25" s="96"/>
      <c r="H25" s="97" t="s">
        <v>26</v>
      </c>
      <c r="I25" s="91" t="s">
        <v>70</v>
      </c>
      <c r="J25" s="98" t="s">
        <v>33</v>
      </c>
      <c r="K25" s="99" t="s">
        <v>34</v>
      </c>
      <c r="L25" s="94"/>
      <c r="M25" s="95" t="s">
        <v>1</v>
      </c>
      <c r="N25" s="100"/>
    </row>
    <row r="26" spans="1:15" ht="28.9" customHeight="1" x14ac:dyDescent="0.15">
      <c r="A26" s="101" t="str">
        <f>IF(データとりまとめシート!$I11="","━",データとりまとめシート!$J11)</f>
        <v>━</v>
      </c>
      <c r="B26" s="41" t="str">
        <f>IF(データとりまとめシート!$I11="","━",データとりまとめシート!$I11)</f>
        <v>━</v>
      </c>
      <c r="C26" s="144" t="str">
        <f>IF(B26="━","━",データとりまとめシート!L11)</f>
        <v>━</v>
      </c>
      <c r="D26" s="145" t="str">
        <f>IF(B26="━","━",データとりまとめシート!M11)</f>
        <v>━</v>
      </c>
      <c r="E26" s="41" t="str">
        <f>"━"</f>
        <v>━</v>
      </c>
      <c r="F26" s="25" t="str">
        <f>IF(データとりまとめシート!K11="","━",データとりまとめシート!K11)</f>
        <v>━</v>
      </c>
      <c r="G26" s="24" t="str">
        <f>"━"</f>
        <v>━</v>
      </c>
      <c r="H26" s="146" t="str">
        <f>IF(データとりまとめシート!$I37="","━",データとりまとめシート!$J37)</f>
        <v>━</v>
      </c>
      <c r="I26" s="41" t="str">
        <f>IF(データとりまとめシート!$I37="","━",データとりまとめシート!$I37)</f>
        <v>━</v>
      </c>
      <c r="J26" s="158" t="str">
        <f>IF(I26="━","━",データとりまとめシート!L37)</f>
        <v>━</v>
      </c>
      <c r="K26" s="159" t="str">
        <f>IF(I26="━","━",データとりまとめシート!M37)</f>
        <v>━</v>
      </c>
      <c r="L26" s="42" t="str">
        <f>"━"</f>
        <v>━</v>
      </c>
      <c r="M26" s="25" t="str">
        <f>IF(データとりまとめシート!K37="","━",データとりまとめシート!K37)</f>
        <v>━</v>
      </c>
      <c r="N26" s="149" t="str">
        <f>"━"</f>
        <v>━</v>
      </c>
    </row>
    <row r="27" spans="1:15" ht="28.9" customHeight="1" x14ac:dyDescent="0.15">
      <c r="A27" s="101" t="str">
        <f>IF(データとりまとめシート!$I12="","━",データとりまとめシート!$J12)</f>
        <v>━</v>
      </c>
      <c r="B27" s="24" t="str">
        <f>IF(データとりまとめシート!$I12="","━",データとりまとめシート!$I12)</f>
        <v>━</v>
      </c>
      <c r="C27" s="144" t="str">
        <f>IF(B27="━","━",データとりまとめシート!L12)</f>
        <v>━</v>
      </c>
      <c r="D27" s="145" t="str">
        <f>IF(B27="━","━",データとりまとめシート!M12)</f>
        <v>━</v>
      </c>
      <c r="E27" s="41" t="str">
        <f t="shared" ref="E27:E50" si="0">"━"</f>
        <v>━</v>
      </c>
      <c r="F27" s="25" t="str">
        <f>IF(データとりまとめシート!K12="","━",データとりまとめシート!K12)</f>
        <v>━</v>
      </c>
      <c r="G27" s="24" t="str">
        <f t="shared" ref="G27:G49" si="1">"━"</f>
        <v>━</v>
      </c>
      <c r="H27" s="146" t="str">
        <f>IF(データとりまとめシート!$I38="","━",データとりまとめシート!$J38)</f>
        <v>━</v>
      </c>
      <c r="I27" s="41" t="str">
        <f>IF(データとりまとめシート!$I38="","━",データとりまとめシート!$I38)</f>
        <v>━</v>
      </c>
      <c r="J27" s="158" t="str">
        <f>IF(I27="━","━",データとりまとめシート!L38)</f>
        <v>━</v>
      </c>
      <c r="K27" s="159" t="str">
        <f>IF(I27="━","━",データとりまとめシート!M38)</f>
        <v>━</v>
      </c>
      <c r="L27" s="42" t="str">
        <f t="shared" ref="L27:L51" si="2">"━"</f>
        <v>━</v>
      </c>
      <c r="M27" s="25" t="str">
        <f>IF(データとりまとめシート!K38="","━",データとりまとめシート!K38)</f>
        <v>━</v>
      </c>
      <c r="N27" s="149" t="str">
        <f t="shared" ref="N27:N50" si="3">"━"</f>
        <v>━</v>
      </c>
    </row>
    <row r="28" spans="1:15" ht="28.9" customHeight="1" x14ac:dyDescent="0.15">
      <c r="A28" s="101" t="str">
        <f>IF(データとりまとめシート!$I13="","━",データとりまとめシート!$J13)</f>
        <v>━</v>
      </c>
      <c r="B28" s="41" t="str">
        <f>IF(データとりまとめシート!$I13="","━",データとりまとめシート!$I13)</f>
        <v>━</v>
      </c>
      <c r="C28" s="144" t="str">
        <f>IF(B28="━","━",データとりまとめシート!L13)</f>
        <v>━</v>
      </c>
      <c r="D28" s="145" t="str">
        <f>IF(B28="━","━",データとりまとめシート!M13)</f>
        <v>━</v>
      </c>
      <c r="E28" s="41" t="str">
        <f t="shared" si="0"/>
        <v>━</v>
      </c>
      <c r="F28" s="25" t="str">
        <f>IF(データとりまとめシート!K13="","━",データとりまとめシート!K13)</f>
        <v>━</v>
      </c>
      <c r="G28" s="24" t="str">
        <f t="shared" si="1"/>
        <v>━</v>
      </c>
      <c r="H28" s="146" t="str">
        <f>IF(データとりまとめシート!$I39="","━",データとりまとめシート!$J39)</f>
        <v>━</v>
      </c>
      <c r="I28" s="41" t="str">
        <f>IF(データとりまとめシート!$I39="","━",データとりまとめシート!$I39)</f>
        <v>━</v>
      </c>
      <c r="J28" s="158" t="str">
        <f>IF(I28="━","━",データとりまとめシート!L39)</f>
        <v>━</v>
      </c>
      <c r="K28" s="159" t="str">
        <f>IF(I28="━","━",データとりまとめシート!M39)</f>
        <v>━</v>
      </c>
      <c r="L28" s="42" t="str">
        <f t="shared" si="2"/>
        <v>━</v>
      </c>
      <c r="M28" s="25" t="str">
        <f>IF(データとりまとめシート!K39="","━",データとりまとめシート!K39)</f>
        <v>━</v>
      </c>
      <c r="N28" s="149" t="str">
        <f t="shared" si="3"/>
        <v>━</v>
      </c>
      <c r="O28" s="7"/>
    </row>
    <row r="29" spans="1:15" ht="28.9" customHeight="1" x14ac:dyDescent="0.15">
      <c r="A29" s="101" t="str">
        <f>IF(データとりまとめシート!$I14="","━",データとりまとめシート!$J14)</f>
        <v>━</v>
      </c>
      <c r="B29" s="41" t="str">
        <f>IF(データとりまとめシート!$I14="","━",データとりまとめシート!$I14)</f>
        <v>━</v>
      </c>
      <c r="C29" s="144" t="str">
        <f>IF(B29="━","━",データとりまとめシート!L14)</f>
        <v>━</v>
      </c>
      <c r="D29" s="145" t="str">
        <f>IF(B29="━","━",データとりまとめシート!M14)</f>
        <v>━</v>
      </c>
      <c r="E29" s="41" t="str">
        <f t="shared" si="0"/>
        <v>━</v>
      </c>
      <c r="F29" s="25" t="str">
        <f>IF(データとりまとめシート!K14="","━",データとりまとめシート!K14)</f>
        <v>━</v>
      </c>
      <c r="G29" s="24" t="str">
        <f t="shared" si="1"/>
        <v>━</v>
      </c>
      <c r="H29" s="146" t="str">
        <f>IF(データとりまとめシート!$I40="","━",データとりまとめシート!$J40)</f>
        <v>━</v>
      </c>
      <c r="I29" s="41" t="str">
        <f>IF(データとりまとめシート!$I40="","━",データとりまとめシート!$I40)</f>
        <v>━</v>
      </c>
      <c r="J29" s="158" t="str">
        <f>IF(I29="━","━",データとりまとめシート!L40)</f>
        <v>━</v>
      </c>
      <c r="K29" s="159" t="str">
        <f>IF(I29="━","━",データとりまとめシート!M40)</f>
        <v>━</v>
      </c>
      <c r="L29" s="42" t="str">
        <f t="shared" si="2"/>
        <v>━</v>
      </c>
      <c r="M29" s="25" t="str">
        <f>IF(データとりまとめシート!K40="","━",データとりまとめシート!K40)</f>
        <v>━</v>
      </c>
      <c r="N29" s="149" t="str">
        <f t="shared" si="3"/>
        <v>━</v>
      </c>
    </row>
    <row r="30" spans="1:15" ht="28.9" customHeight="1" x14ac:dyDescent="0.15">
      <c r="A30" s="101" t="str">
        <f>IF(データとりまとめシート!$I15="","━",データとりまとめシート!$J15)</f>
        <v>━</v>
      </c>
      <c r="B30" s="41" t="str">
        <f>IF(データとりまとめシート!$I15="","━",データとりまとめシート!$I15)</f>
        <v>━</v>
      </c>
      <c r="C30" s="144" t="str">
        <f>IF(B30="━","━",データとりまとめシート!L15)</f>
        <v>━</v>
      </c>
      <c r="D30" s="145" t="str">
        <f>IF(B30="━","━",データとりまとめシート!M15)</f>
        <v>━</v>
      </c>
      <c r="E30" s="41" t="str">
        <f t="shared" si="0"/>
        <v>━</v>
      </c>
      <c r="F30" s="25" t="str">
        <f>IF(データとりまとめシート!K15="","━",データとりまとめシート!K15)</f>
        <v>━</v>
      </c>
      <c r="G30" s="24" t="str">
        <f t="shared" si="1"/>
        <v>━</v>
      </c>
      <c r="H30" s="146" t="str">
        <f>IF(データとりまとめシート!$I41="","━",データとりまとめシート!$J41)</f>
        <v>━</v>
      </c>
      <c r="I30" s="41" t="str">
        <f>IF(データとりまとめシート!$I41="","━",データとりまとめシート!$I41)</f>
        <v>━</v>
      </c>
      <c r="J30" s="158" t="str">
        <f>IF(I30="━","━",データとりまとめシート!L41)</f>
        <v>━</v>
      </c>
      <c r="K30" s="159" t="str">
        <f>IF(I30="━","━",データとりまとめシート!M41)</f>
        <v>━</v>
      </c>
      <c r="L30" s="42" t="str">
        <f t="shared" si="2"/>
        <v>━</v>
      </c>
      <c r="M30" s="25" t="str">
        <f>IF(データとりまとめシート!K41="","━",データとりまとめシート!K41)</f>
        <v>━</v>
      </c>
      <c r="N30" s="149" t="str">
        <f t="shared" si="3"/>
        <v>━</v>
      </c>
      <c r="O30" s="7"/>
    </row>
    <row r="31" spans="1:15" ht="28.9" customHeight="1" x14ac:dyDescent="0.15">
      <c r="A31" s="101" t="str">
        <f>IF(データとりまとめシート!$I16="","━",データとりまとめシート!$J16)</f>
        <v>━</v>
      </c>
      <c r="B31" s="41" t="str">
        <f>IF(データとりまとめシート!$I16="","━",データとりまとめシート!$I16)</f>
        <v>━</v>
      </c>
      <c r="C31" s="144" t="str">
        <f>IF(B31="━","━",データとりまとめシート!L16)</f>
        <v>━</v>
      </c>
      <c r="D31" s="145" t="str">
        <f>IF(B31="━","━",データとりまとめシート!M16)</f>
        <v>━</v>
      </c>
      <c r="E31" s="41" t="str">
        <f t="shared" si="0"/>
        <v>━</v>
      </c>
      <c r="F31" s="25" t="str">
        <f>IF(データとりまとめシート!K16="","━",データとりまとめシート!K16)</f>
        <v>━</v>
      </c>
      <c r="G31" s="24" t="str">
        <f t="shared" si="1"/>
        <v>━</v>
      </c>
      <c r="H31" s="146" t="str">
        <f>IF(データとりまとめシート!$I42="","━",データとりまとめシート!$J42)</f>
        <v>━</v>
      </c>
      <c r="I31" s="41" t="str">
        <f>IF(データとりまとめシート!$I42="","━",データとりまとめシート!$I42)</f>
        <v>━</v>
      </c>
      <c r="J31" s="158" t="str">
        <f>IF(I31="━","━",データとりまとめシート!L42)</f>
        <v>━</v>
      </c>
      <c r="K31" s="159" t="str">
        <f>IF(I31="━","━",データとりまとめシート!M42)</f>
        <v>━</v>
      </c>
      <c r="L31" s="42" t="str">
        <f t="shared" si="2"/>
        <v>━</v>
      </c>
      <c r="M31" s="25" t="str">
        <f>IF(データとりまとめシート!K42="","━",データとりまとめシート!K42)</f>
        <v>━</v>
      </c>
      <c r="N31" s="149" t="str">
        <f t="shared" si="3"/>
        <v>━</v>
      </c>
      <c r="O31" s="7"/>
    </row>
    <row r="32" spans="1:15" ht="28.9" customHeight="1" x14ac:dyDescent="0.15">
      <c r="A32" s="101" t="str">
        <f>IF(データとりまとめシート!$I17="","━",データとりまとめシート!$J17)</f>
        <v>━</v>
      </c>
      <c r="B32" s="41" t="str">
        <f>IF(データとりまとめシート!$I17="","━",データとりまとめシート!$I17)</f>
        <v>━</v>
      </c>
      <c r="C32" s="144" t="str">
        <f>IF(B32="━","━",データとりまとめシート!L17)</f>
        <v>━</v>
      </c>
      <c r="D32" s="145" t="str">
        <f>IF(B32="━","━",データとりまとめシート!M17)</f>
        <v>━</v>
      </c>
      <c r="E32" s="41" t="str">
        <f t="shared" si="0"/>
        <v>━</v>
      </c>
      <c r="F32" s="25" t="str">
        <f>IF(データとりまとめシート!K17="","━",データとりまとめシート!K17)</f>
        <v>━</v>
      </c>
      <c r="G32" s="24" t="str">
        <f t="shared" si="1"/>
        <v>━</v>
      </c>
      <c r="H32" s="146" t="str">
        <f>IF(データとりまとめシート!$I43="","━",データとりまとめシート!$J43)</f>
        <v>━</v>
      </c>
      <c r="I32" s="41" t="str">
        <f>IF(データとりまとめシート!$I43="","━",データとりまとめシート!$I43)</f>
        <v>━</v>
      </c>
      <c r="J32" s="158" t="str">
        <f>IF(I32="━","━",データとりまとめシート!L43)</f>
        <v>━</v>
      </c>
      <c r="K32" s="159" t="str">
        <f>IF(I32="━","━",データとりまとめシート!M43)</f>
        <v>━</v>
      </c>
      <c r="L32" s="42" t="str">
        <f t="shared" si="2"/>
        <v>━</v>
      </c>
      <c r="M32" s="25" t="str">
        <f>IF(データとりまとめシート!K43="","━",データとりまとめシート!K43)</f>
        <v>━</v>
      </c>
      <c r="N32" s="149" t="str">
        <f t="shared" si="3"/>
        <v>━</v>
      </c>
    </row>
    <row r="33" spans="1:15" ht="28.9" customHeight="1" x14ac:dyDescent="0.15">
      <c r="A33" s="101" t="str">
        <f>IF(データとりまとめシート!$I18="","━",データとりまとめシート!$J18)</f>
        <v>━</v>
      </c>
      <c r="B33" s="41" t="str">
        <f>IF(データとりまとめシート!$I18="","━",データとりまとめシート!$I18)</f>
        <v>━</v>
      </c>
      <c r="C33" s="144" t="str">
        <f>IF(B33="━","━",データとりまとめシート!L18)</f>
        <v>━</v>
      </c>
      <c r="D33" s="145" t="str">
        <f>IF(B33="━","━",データとりまとめシート!M18)</f>
        <v>━</v>
      </c>
      <c r="E33" s="41" t="str">
        <f t="shared" si="0"/>
        <v>━</v>
      </c>
      <c r="F33" s="25" t="str">
        <f>IF(データとりまとめシート!K18="","━",データとりまとめシート!K18)</f>
        <v>━</v>
      </c>
      <c r="G33" s="24" t="str">
        <f t="shared" si="1"/>
        <v>━</v>
      </c>
      <c r="H33" s="146" t="str">
        <f>IF(データとりまとめシート!$I44="","━",データとりまとめシート!$J44)</f>
        <v>━</v>
      </c>
      <c r="I33" s="41" t="str">
        <f>IF(データとりまとめシート!$I44="","━",データとりまとめシート!$I44)</f>
        <v>━</v>
      </c>
      <c r="J33" s="158" t="str">
        <f>IF(I33="━","━",データとりまとめシート!L44)</f>
        <v>━</v>
      </c>
      <c r="K33" s="159" t="str">
        <f>IF(I33="━","━",データとりまとめシート!M44)</f>
        <v>━</v>
      </c>
      <c r="L33" s="42" t="str">
        <f t="shared" si="2"/>
        <v>━</v>
      </c>
      <c r="M33" s="25" t="str">
        <f>IF(データとりまとめシート!K44="","━",データとりまとめシート!K44)</f>
        <v>━</v>
      </c>
      <c r="N33" s="149" t="str">
        <f t="shared" si="3"/>
        <v>━</v>
      </c>
    </row>
    <row r="34" spans="1:15" ht="28.9" customHeight="1" x14ac:dyDescent="0.15">
      <c r="A34" s="101" t="str">
        <f>IF(データとりまとめシート!$I19="","━",データとりまとめシート!$J19)</f>
        <v>━</v>
      </c>
      <c r="B34" s="41" t="str">
        <f>IF(データとりまとめシート!$I19="","━",データとりまとめシート!$I19)</f>
        <v>━</v>
      </c>
      <c r="C34" s="144" t="str">
        <f>IF(B34="━","━",データとりまとめシート!L19)</f>
        <v>━</v>
      </c>
      <c r="D34" s="145" t="str">
        <f>IF(B34="━","━",データとりまとめシート!M19)</f>
        <v>━</v>
      </c>
      <c r="E34" s="41" t="str">
        <f t="shared" si="0"/>
        <v>━</v>
      </c>
      <c r="F34" s="25" t="str">
        <f>IF(データとりまとめシート!K19="","━",データとりまとめシート!K19)</f>
        <v>━</v>
      </c>
      <c r="G34" s="24" t="str">
        <f t="shared" si="1"/>
        <v>━</v>
      </c>
      <c r="H34" s="146" t="str">
        <f>IF(データとりまとめシート!$I45="","━",データとりまとめシート!$J45)</f>
        <v>━</v>
      </c>
      <c r="I34" s="41" t="str">
        <f>IF(データとりまとめシート!$I45="","━",データとりまとめシート!$I45)</f>
        <v>━</v>
      </c>
      <c r="J34" s="158" t="str">
        <f>IF(I34="━","━",データとりまとめシート!L45)</f>
        <v>━</v>
      </c>
      <c r="K34" s="159" t="str">
        <f>IF(I34="━","━",データとりまとめシート!M45)</f>
        <v>━</v>
      </c>
      <c r="L34" s="42" t="str">
        <f t="shared" si="2"/>
        <v>━</v>
      </c>
      <c r="M34" s="25" t="str">
        <f>IF(データとりまとめシート!K45="","━",データとりまとめシート!K45)</f>
        <v>━</v>
      </c>
      <c r="N34" s="149" t="str">
        <f t="shared" si="3"/>
        <v>━</v>
      </c>
      <c r="O34" s="7"/>
    </row>
    <row r="35" spans="1:15" ht="28.9" customHeight="1" x14ac:dyDescent="0.15">
      <c r="A35" s="101" t="str">
        <f>IF(データとりまとめシート!$I20="","━",データとりまとめシート!$J20)</f>
        <v>━</v>
      </c>
      <c r="B35" s="41" t="str">
        <f>IF(データとりまとめシート!$I20="","━",データとりまとめシート!$I20)</f>
        <v>━</v>
      </c>
      <c r="C35" s="144" t="str">
        <f>IF(B35="━","━",データとりまとめシート!L20)</f>
        <v>━</v>
      </c>
      <c r="D35" s="145" t="str">
        <f>IF(B35="━","━",データとりまとめシート!M20)</f>
        <v>━</v>
      </c>
      <c r="E35" s="41" t="str">
        <f t="shared" si="0"/>
        <v>━</v>
      </c>
      <c r="F35" s="25" t="str">
        <f>IF(データとりまとめシート!K20="","━",データとりまとめシート!K20)</f>
        <v>━</v>
      </c>
      <c r="G35" s="24" t="str">
        <f t="shared" si="1"/>
        <v>━</v>
      </c>
      <c r="H35" s="146" t="str">
        <f>IF(データとりまとめシート!$I46="","━",データとりまとめシート!$J46)</f>
        <v>━</v>
      </c>
      <c r="I35" s="41" t="str">
        <f>IF(データとりまとめシート!$I46="","━",データとりまとめシート!$I46)</f>
        <v>━</v>
      </c>
      <c r="J35" s="158" t="str">
        <f>IF(I35="━","━",データとりまとめシート!L46)</f>
        <v>━</v>
      </c>
      <c r="K35" s="159" t="str">
        <f>IF(I35="━","━",データとりまとめシート!M46)</f>
        <v>━</v>
      </c>
      <c r="L35" s="42" t="str">
        <f t="shared" si="2"/>
        <v>━</v>
      </c>
      <c r="M35" s="25" t="str">
        <f>IF(データとりまとめシート!K46="","━",データとりまとめシート!K46)</f>
        <v>━</v>
      </c>
      <c r="N35" s="149" t="str">
        <f t="shared" si="3"/>
        <v>━</v>
      </c>
    </row>
    <row r="36" spans="1:15" ht="28.9" customHeight="1" x14ac:dyDescent="0.15">
      <c r="A36" s="101" t="str">
        <f>IF(データとりまとめシート!$I21="","━",データとりまとめシート!$J21)</f>
        <v>━</v>
      </c>
      <c r="B36" s="41" t="str">
        <f>IF(データとりまとめシート!$I21="","━",データとりまとめシート!$I21)</f>
        <v>━</v>
      </c>
      <c r="C36" s="144" t="str">
        <f>IF(B36="━","━",データとりまとめシート!L21)</f>
        <v>━</v>
      </c>
      <c r="D36" s="145" t="str">
        <f>IF(B36="━","━",データとりまとめシート!M21)</f>
        <v>━</v>
      </c>
      <c r="E36" s="41" t="str">
        <f t="shared" si="0"/>
        <v>━</v>
      </c>
      <c r="F36" s="25" t="str">
        <f>IF(データとりまとめシート!K21="","━",データとりまとめシート!K21)</f>
        <v>━</v>
      </c>
      <c r="G36" s="24" t="str">
        <f t="shared" si="1"/>
        <v>━</v>
      </c>
      <c r="H36" s="146" t="str">
        <f>IF(データとりまとめシート!$I47="","━",データとりまとめシート!$J47)</f>
        <v>━</v>
      </c>
      <c r="I36" s="41" t="str">
        <f>IF(データとりまとめシート!$I47="","━",データとりまとめシート!$I47)</f>
        <v>━</v>
      </c>
      <c r="J36" s="158" t="str">
        <f>IF(I36="━","━",データとりまとめシート!L47)</f>
        <v>━</v>
      </c>
      <c r="K36" s="159" t="str">
        <f>IF(I36="━","━",データとりまとめシート!M47)</f>
        <v>━</v>
      </c>
      <c r="L36" s="42" t="str">
        <f t="shared" si="2"/>
        <v>━</v>
      </c>
      <c r="M36" s="25" t="str">
        <f>IF(データとりまとめシート!K47="","━",データとりまとめシート!K47)</f>
        <v>━</v>
      </c>
      <c r="N36" s="149" t="str">
        <f t="shared" si="3"/>
        <v>━</v>
      </c>
      <c r="O36" s="7"/>
    </row>
    <row r="37" spans="1:15" ht="28.9" customHeight="1" x14ac:dyDescent="0.15">
      <c r="A37" s="101" t="str">
        <f>IF(データとりまとめシート!$I22="","━",データとりまとめシート!$J22)</f>
        <v>━</v>
      </c>
      <c r="B37" s="41" t="str">
        <f>IF(データとりまとめシート!$I22="","━",データとりまとめシート!$I22)</f>
        <v>━</v>
      </c>
      <c r="C37" s="144" t="str">
        <f>IF(B37="━","━",データとりまとめシート!L22)</f>
        <v>━</v>
      </c>
      <c r="D37" s="145" t="str">
        <f>IF(B37="━","━",データとりまとめシート!M22)</f>
        <v>━</v>
      </c>
      <c r="E37" s="41" t="str">
        <f t="shared" si="0"/>
        <v>━</v>
      </c>
      <c r="F37" s="25" t="str">
        <f>IF(データとりまとめシート!K22="","━",データとりまとめシート!K22)</f>
        <v>━</v>
      </c>
      <c r="G37" s="24" t="str">
        <f t="shared" si="1"/>
        <v>━</v>
      </c>
      <c r="H37" s="146" t="str">
        <f>IF(データとりまとめシート!$I48="","━",データとりまとめシート!$J48)</f>
        <v>━</v>
      </c>
      <c r="I37" s="41" t="str">
        <f>IF(データとりまとめシート!$I48="","━",データとりまとめシート!$I48)</f>
        <v>━</v>
      </c>
      <c r="J37" s="158" t="str">
        <f>IF(I37="━","━",データとりまとめシート!L48)</f>
        <v>━</v>
      </c>
      <c r="K37" s="159" t="str">
        <f>IF(I37="━","━",データとりまとめシート!M48)</f>
        <v>━</v>
      </c>
      <c r="L37" s="42" t="str">
        <f t="shared" si="2"/>
        <v>━</v>
      </c>
      <c r="M37" s="25" t="str">
        <f>IF(データとりまとめシート!K48="","━",データとりまとめシート!K48)</f>
        <v>━</v>
      </c>
      <c r="N37" s="149" t="str">
        <f t="shared" si="3"/>
        <v>━</v>
      </c>
    </row>
    <row r="38" spans="1:15" ht="28.9" customHeight="1" x14ac:dyDescent="0.15">
      <c r="A38" s="101" t="str">
        <f>IF(データとりまとめシート!$I23="","━",データとりまとめシート!$J23)</f>
        <v>━</v>
      </c>
      <c r="B38" s="41" t="str">
        <f>IF(データとりまとめシート!$I23="","━",データとりまとめシート!$I23)</f>
        <v>━</v>
      </c>
      <c r="C38" s="144" t="str">
        <f>IF(B38="━","━",データとりまとめシート!L23)</f>
        <v>━</v>
      </c>
      <c r="D38" s="145" t="str">
        <f>IF(B38="━","━",データとりまとめシート!M23)</f>
        <v>━</v>
      </c>
      <c r="E38" s="41" t="str">
        <f t="shared" si="0"/>
        <v>━</v>
      </c>
      <c r="F38" s="25" t="str">
        <f>IF(データとりまとめシート!K23="","━",データとりまとめシート!K23)</f>
        <v>━</v>
      </c>
      <c r="G38" s="24" t="str">
        <f t="shared" si="1"/>
        <v>━</v>
      </c>
      <c r="H38" s="146" t="str">
        <f>IF(データとりまとめシート!$I49="","━",データとりまとめシート!$J49)</f>
        <v>━</v>
      </c>
      <c r="I38" s="41" t="str">
        <f>IF(データとりまとめシート!$I49="","━",データとりまとめシート!$I49)</f>
        <v>━</v>
      </c>
      <c r="J38" s="158" t="str">
        <f>IF(I38="━","━",データとりまとめシート!L49)</f>
        <v>━</v>
      </c>
      <c r="K38" s="159" t="str">
        <f>IF(I38="━","━",データとりまとめシート!M49)</f>
        <v>━</v>
      </c>
      <c r="L38" s="42" t="str">
        <f t="shared" si="2"/>
        <v>━</v>
      </c>
      <c r="M38" s="25" t="str">
        <f>IF(データとりまとめシート!K49="","━",データとりまとめシート!K49)</f>
        <v>━</v>
      </c>
      <c r="N38" s="149" t="str">
        <f t="shared" si="3"/>
        <v>━</v>
      </c>
      <c r="O38" s="7"/>
    </row>
    <row r="39" spans="1:15" ht="28.9" customHeight="1" x14ac:dyDescent="0.15">
      <c r="A39" s="101" t="str">
        <f>IF(データとりまとめシート!$I24="","━",データとりまとめシート!$J24)</f>
        <v>━</v>
      </c>
      <c r="B39" s="41" t="str">
        <f>IF(データとりまとめシート!$I24="","━",データとりまとめシート!$I24)</f>
        <v>━</v>
      </c>
      <c r="C39" s="144" t="str">
        <f>IF(B39="━","━",データとりまとめシート!L24)</f>
        <v>━</v>
      </c>
      <c r="D39" s="145" t="str">
        <f>IF(B39="━","━",データとりまとめシート!M24)</f>
        <v>━</v>
      </c>
      <c r="E39" s="41" t="str">
        <f t="shared" si="0"/>
        <v>━</v>
      </c>
      <c r="F39" s="25" t="str">
        <f>IF(データとりまとめシート!K24="","━",データとりまとめシート!K24)</f>
        <v>━</v>
      </c>
      <c r="G39" s="24" t="str">
        <f t="shared" si="1"/>
        <v>━</v>
      </c>
      <c r="H39" s="146" t="str">
        <f>IF(データとりまとめシート!$I50="","━",データとりまとめシート!$J50)</f>
        <v>━</v>
      </c>
      <c r="I39" s="41" t="str">
        <f>IF(データとりまとめシート!$I50="","━",データとりまとめシート!$I50)</f>
        <v>━</v>
      </c>
      <c r="J39" s="158" t="str">
        <f>IF(I39="━","━",データとりまとめシート!L50)</f>
        <v>━</v>
      </c>
      <c r="K39" s="159" t="str">
        <f>IF(I39="━","━",データとりまとめシート!M50)</f>
        <v>━</v>
      </c>
      <c r="L39" s="42" t="str">
        <f t="shared" si="2"/>
        <v>━</v>
      </c>
      <c r="M39" s="25" t="str">
        <f>IF(データとりまとめシート!K50="","━",データとりまとめシート!K50)</f>
        <v>━</v>
      </c>
      <c r="N39" s="149" t="str">
        <f t="shared" si="3"/>
        <v>━</v>
      </c>
      <c r="O39" s="7"/>
    </row>
    <row r="40" spans="1:15" ht="28.9" customHeight="1" x14ac:dyDescent="0.15">
      <c r="A40" s="101" t="str">
        <f>IF(データとりまとめシート!$I25="","━",データとりまとめシート!$J25)</f>
        <v>━</v>
      </c>
      <c r="B40" s="41" t="str">
        <f>IF(データとりまとめシート!$I25="","━",データとりまとめシート!$I25)</f>
        <v>━</v>
      </c>
      <c r="C40" s="144" t="str">
        <f>IF(B40="━","━",データとりまとめシート!L25)</f>
        <v>━</v>
      </c>
      <c r="D40" s="145" t="str">
        <f>IF(B40="━","━",データとりまとめシート!M25)</f>
        <v>━</v>
      </c>
      <c r="E40" s="41" t="str">
        <f t="shared" si="0"/>
        <v>━</v>
      </c>
      <c r="F40" s="25" t="str">
        <f>IF(データとりまとめシート!K25="","━",データとりまとめシート!K25)</f>
        <v>━</v>
      </c>
      <c r="G40" s="24" t="str">
        <f t="shared" si="1"/>
        <v>━</v>
      </c>
      <c r="H40" s="146" t="str">
        <f>IF(データとりまとめシート!$I51="","━",データとりまとめシート!$J51)</f>
        <v>━</v>
      </c>
      <c r="I40" s="41" t="str">
        <f>IF(データとりまとめシート!$I51="","━",データとりまとめシート!$I51)</f>
        <v>━</v>
      </c>
      <c r="J40" s="158" t="str">
        <f>IF(I40="━","━",データとりまとめシート!L51)</f>
        <v>━</v>
      </c>
      <c r="K40" s="159" t="str">
        <f>IF(I40="━","━",データとりまとめシート!M51)</f>
        <v>━</v>
      </c>
      <c r="L40" s="42" t="str">
        <f t="shared" si="2"/>
        <v>━</v>
      </c>
      <c r="M40" s="25" t="str">
        <f>IF(データとりまとめシート!K51="","━",データとりまとめシート!K51)</f>
        <v>━</v>
      </c>
      <c r="N40" s="149" t="str">
        <f t="shared" si="3"/>
        <v>━</v>
      </c>
      <c r="O40" s="7"/>
    </row>
    <row r="41" spans="1:15" ht="28.9" customHeight="1" x14ac:dyDescent="0.15">
      <c r="A41" s="101" t="str">
        <f>IF(データとりまとめシート!$I26="","━",データとりまとめシート!$J26)</f>
        <v>━</v>
      </c>
      <c r="B41" s="41" t="str">
        <f>IF(データとりまとめシート!$I26="","━",データとりまとめシート!$I26)</f>
        <v>━</v>
      </c>
      <c r="C41" s="144" t="str">
        <f>IF(B41="━","━",データとりまとめシート!L26)</f>
        <v>━</v>
      </c>
      <c r="D41" s="145" t="str">
        <f>IF(B41="━","━",データとりまとめシート!M26)</f>
        <v>━</v>
      </c>
      <c r="E41" s="41" t="str">
        <f t="shared" si="0"/>
        <v>━</v>
      </c>
      <c r="F41" s="25" t="str">
        <f>IF(データとりまとめシート!K26="","━",データとりまとめシート!K26)</f>
        <v>━</v>
      </c>
      <c r="G41" s="24" t="str">
        <f t="shared" si="1"/>
        <v>━</v>
      </c>
      <c r="H41" s="146" t="str">
        <f>IF(データとりまとめシート!$I52="","━",データとりまとめシート!$J52)</f>
        <v>━</v>
      </c>
      <c r="I41" s="41" t="str">
        <f>IF(データとりまとめシート!$I52="","━",データとりまとめシート!$I52)</f>
        <v>━</v>
      </c>
      <c r="J41" s="158" t="str">
        <f>IF(I41="━","━",データとりまとめシート!L52)</f>
        <v>━</v>
      </c>
      <c r="K41" s="159" t="str">
        <f>IF(I41="━","━",データとりまとめシート!M52)</f>
        <v>━</v>
      </c>
      <c r="L41" s="42" t="str">
        <f t="shared" si="2"/>
        <v>━</v>
      </c>
      <c r="M41" s="25" t="str">
        <f>IF(データとりまとめシート!K52="","━",データとりまとめシート!K52)</f>
        <v>━</v>
      </c>
      <c r="N41" s="149" t="str">
        <f t="shared" si="3"/>
        <v>━</v>
      </c>
      <c r="O41" s="7"/>
    </row>
    <row r="42" spans="1:15" ht="28.9" customHeight="1" x14ac:dyDescent="0.15">
      <c r="A42" s="101" t="str">
        <f>IF(データとりまとめシート!$I27="","━",データとりまとめシート!$J27)</f>
        <v>━</v>
      </c>
      <c r="B42" s="41" t="str">
        <f>IF(データとりまとめシート!$I27="","━",データとりまとめシート!$I27)</f>
        <v>━</v>
      </c>
      <c r="C42" s="144" t="str">
        <f>IF(B42="━","━",データとりまとめシート!L27)</f>
        <v>━</v>
      </c>
      <c r="D42" s="145" t="str">
        <f>IF(B42="━","━",データとりまとめシート!M27)</f>
        <v>━</v>
      </c>
      <c r="E42" s="41" t="str">
        <f t="shared" si="0"/>
        <v>━</v>
      </c>
      <c r="F42" s="25" t="str">
        <f>IF(データとりまとめシート!K27="","━",データとりまとめシート!K27)</f>
        <v>━</v>
      </c>
      <c r="G42" s="24" t="str">
        <f t="shared" si="1"/>
        <v>━</v>
      </c>
      <c r="H42" s="146" t="str">
        <f>IF(データとりまとめシート!$I53="","━",データとりまとめシート!$J53)</f>
        <v>━</v>
      </c>
      <c r="I42" s="41" t="str">
        <f>IF(データとりまとめシート!$I53="","━",データとりまとめシート!$I53)</f>
        <v>━</v>
      </c>
      <c r="J42" s="158" t="str">
        <f>IF(I42="━","━",データとりまとめシート!L53)</f>
        <v>━</v>
      </c>
      <c r="K42" s="159" t="str">
        <f>IF(I42="━","━",データとりまとめシート!M53)</f>
        <v>━</v>
      </c>
      <c r="L42" s="42" t="str">
        <f t="shared" si="2"/>
        <v>━</v>
      </c>
      <c r="M42" s="25" t="str">
        <f>IF(データとりまとめシート!K53="","━",データとりまとめシート!K53)</f>
        <v>━</v>
      </c>
      <c r="N42" s="149" t="str">
        <f t="shared" si="3"/>
        <v>━</v>
      </c>
      <c r="O42" s="7"/>
    </row>
    <row r="43" spans="1:15" ht="28.9" customHeight="1" x14ac:dyDescent="0.15">
      <c r="A43" s="101" t="str">
        <f>IF(データとりまとめシート!$I28="","━",データとりまとめシート!$J28)</f>
        <v>━</v>
      </c>
      <c r="B43" s="41" t="str">
        <f>IF(データとりまとめシート!$I28="","━",データとりまとめシート!$I28)</f>
        <v>━</v>
      </c>
      <c r="C43" s="144" t="str">
        <f>IF(B43="━","━",データとりまとめシート!L28)</f>
        <v>━</v>
      </c>
      <c r="D43" s="145" t="str">
        <f>IF(B43="━","━",データとりまとめシート!M28)</f>
        <v>━</v>
      </c>
      <c r="E43" s="41" t="str">
        <f t="shared" si="0"/>
        <v>━</v>
      </c>
      <c r="F43" s="25" t="str">
        <f>IF(データとりまとめシート!K28="","━",データとりまとめシート!K28)</f>
        <v>━</v>
      </c>
      <c r="G43" s="24" t="str">
        <f t="shared" si="1"/>
        <v>━</v>
      </c>
      <c r="H43" s="146" t="str">
        <f>IF(データとりまとめシート!$I54="","━",データとりまとめシート!$J54)</f>
        <v>━</v>
      </c>
      <c r="I43" s="41" t="str">
        <f>IF(データとりまとめシート!$I54="","━",データとりまとめシート!$I54)</f>
        <v>━</v>
      </c>
      <c r="J43" s="158" t="str">
        <f>IF(I43="━","━",データとりまとめシート!L54)</f>
        <v>━</v>
      </c>
      <c r="K43" s="159" t="str">
        <f>IF(I43="━","━",データとりまとめシート!M54)</f>
        <v>━</v>
      </c>
      <c r="L43" s="42" t="str">
        <f t="shared" si="2"/>
        <v>━</v>
      </c>
      <c r="M43" s="25" t="str">
        <f>IF(データとりまとめシート!K54="","━",データとりまとめシート!K54)</f>
        <v>━</v>
      </c>
      <c r="N43" s="149" t="str">
        <f t="shared" si="3"/>
        <v>━</v>
      </c>
      <c r="O43" s="7"/>
    </row>
    <row r="44" spans="1:15" ht="28.9" customHeight="1" x14ac:dyDescent="0.15">
      <c r="A44" s="101" t="str">
        <f>IF(データとりまとめシート!$I29="","━",データとりまとめシート!$J29)</f>
        <v>━</v>
      </c>
      <c r="B44" s="41" t="str">
        <f>IF(データとりまとめシート!$I29="","━",データとりまとめシート!$I29)</f>
        <v>━</v>
      </c>
      <c r="C44" s="144" t="str">
        <f>IF(B44="━","━",データとりまとめシート!L29)</f>
        <v>━</v>
      </c>
      <c r="D44" s="145" t="str">
        <f>IF(B44="━","━",データとりまとめシート!M29)</f>
        <v>━</v>
      </c>
      <c r="E44" s="41" t="str">
        <f t="shared" si="0"/>
        <v>━</v>
      </c>
      <c r="F44" s="25" t="str">
        <f>IF(データとりまとめシート!K29="","━",データとりまとめシート!K29)</f>
        <v>━</v>
      </c>
      <c r="G44" s="24" t="str">
        <f t="shared" si="1"/>
        <v>━</v>
      </c>
      <c r="H44" s="146" t="str">
        <f>IF(データとりまとめシート!$I55="","━",データとりまとめシート!$J55)</f>
        <v>━</v>
      </c>
      <c r="I44" s="41" t="str">
        <f>IF(データとりまとめシート!$I55="","━",データとりまとめシート!$I55)</f>
        <v>━</v>
      </c>
      <c r="J44" s="158" t="str">
        <f>IF(I44="━","━",データとりまとめシート!L55)</f>
        <v>━</v>
      </c>
      <c r="K44" s="159" t="str">
        <f>IF(I44="━","━",データとりまとめシート!M55)</f>
        <v>━</v>
      </c>
      <c r="L44" s="42" t="str">
        <f t="shared" si="2"/>
        <v>━</v>
      </c>
      <c r="M44" s="25" t="str">
        <f>IF(データとりまとめシート!K55="","━",データとりまとめシート!K55)</f>
        <v>━</v>
      </c>
      <c r="N44" s="149" t="str">
        <f t="shared" si="3"/>
        <v>━</v>
      </c>
      <c r="O44" s="7"/>
    </row>
    <row r="45" spans="1:15" ht="28.9" customHeight="1" x14ac:dyDescent="0.15">
      <c r="A45" s="101" t="str">
        <f>IF(データとりまとめシート!$I30="","━",データとりまとめシート!$J30)</f>
        <v>━</v>
      </c>
      <c r="B45" s="41" t="str">
        <f>IF(データとりまとめシート!$I30="","━",データとりまとめシート!$I30)</f>
        <v>━</v>
      </c>
      <c r="C45" s="144" t="str">
        <f>IF(B45="━","━",データとりまとめシート!L30)</f>
        <v>━</v>
      </c>
      <c r="D45" s="145" t="str">
        <f>IF(B45="━","━",データとりまとめシート!M30)</f>
        <v>━</v>
      </c>
      <c r="E45" s="41" t="str">
        <f t="shared" si="0"/>
        <v>━</v>
      </c>
      <c r="F45" s="25" t="str">
        <f>IF(データとりまとめシート!K30="","━",データとりまとめシート!K30)</f>
        <v>━</v>
      </c>
      <c r="G45" s="24" t="str">
        <f t="shared" si="1"/>
        <v>━</v>
      </c>
      <c r="H45" s="146" t="str">
        <f>IF(データとりまとめシート!$I56="","━",データとりまとめシート!$J56)</f>
        <v>━</v>
      </c>
      <c r="I45" s="41" t="str">
        <f>IF(データとりまとめシート!$I56="","━",データとりまとめシート!$I56)</f>
        <v>━</v>
      </c>
      <c r="J45" s="158" t="str">
        <f>IF(I45="━","━",データとりまとめシート!L56)</f>
        <v>━</v>
      </c>
      <c r="K45" s="159" t="str">
        <f>IF(I45="━","━",データとりまとめシート!M56)</f>
        <v>━</v>
      </c>
      <c r="L45" s="42" t="str">
        <f t="shared" si="2"/>
        <v>━</v>
      </c>
      <c r="M45" s="25" t="str">
        <f>IF(データとりまとめシート!K56="","━",データとりまとめシート!K56)</f>
        <v>━</v>
      </c>
      <c r="N45" s="149" t="str">
        <f t="shared" si="3"/>
        <v>━</v>
      </c>
    </row>
    <row r="46" spans="1:15" ht="28.9" customHeight="1" x14ac:dyDescent="0.15">
      <c r="A46" s="101" t="str">
        <f>IF(データとりまとめシート!$I31="","━",データとりまとめシート!$J31)</f>
        <v>━</v>
      </c>
      <c r="B46" s="41" t="str">
        <f>IF(データとりまとめシート!$I31="","━",データとりまとめシート!$I31)</f>
        <v>━</v>
      </c>
      <c r="C46" s="144" t="str">
        <f>IF(B46="━","━",データとりまとめシート!L31)</f>
        <v>━</v>
      </c>
      <c r="D46" s="145" t="str">
        <f>IF(B46="━","━",データとりまとめシート!M31)</f>
        <v>━</v>
      </c>
      <c r="E46" s="41" t="str">
        <f t="shared" si="0"/>
        <v>━</v>
      </c>
      <c r="F46" s="25" t="str">
        <f>IF(データとりまとめシート!K31="","━",データとりまとめシート!K31)</f>
        <v>━</v>
      </c>
      <c r="G46" s="24" t="str">
        <f t="shared" si="1"/>
        <v>━</v>
      </c>
      <c r="H46" s="146" t="str">
        <f>IF(データとりまとめシート!$I57="","━",データとりまとめシート!$J57)</f>
        <v>━</v>
      </c>
      <c r="I46" s="41" t="str">
        <f>IF(データとりまとめシート!$I57="","━",データとりまとめシート!$I57)</f>
        <v>━</v>
      </c>
      <c r="J46" s="158" t="str">
        <f>IF(I46="━","━",データとりまとめシート!L57)</f>
        <v>━</v>
      </c>
      <c r="K46" s="159" t="str">
        <f>IF(I46="━","━",データとりまとめシート!M57)</f>
        <v>━</v>
      </c>
      <c r="L46" s="42" t="str">
        <f t="shared" si="2"/>
        <v>━</v>
      </c>
      <c r="M46" s="25" t="str">
        <f>IF(データとりまとめシート!K57="","━",データとりまとめシート!K57)</f>
        <v>━</v>
      </c>
      <c r="N46" s="149" t="str">
        <f t="shared" si="3"/>
        <v>━</v>
      </c>
    </row>
    <row r="47" spans="1:15" ht="28.9" customHeight="1" x14ac:dyDescent="0.15">
      <c r="A47" s="101" t="str">
        <f>IF(データとりまとめシート!$I32="","━",データとりまとめシート!$J32)</f>
        <v>━</v>
      </c>
      <c r="B47" s="41" t="str">
        <f>IF(データとりまとめシート!$I32="","━",データとりまとめシート!$I32)</f>
        <v>━</v>
      </c>
      <c r="C47" s="144" t="str">
        <f>IF(B47="━","━",データとりまとめシート!L32)</f>
        <v>━</v>
      </c>
      <c r="D47" s="145" t="str">
        <f>IF(B47="━","━",データとりまとめシート!M32)</f>
        <v>━</v>
      </c>
      <c r="E47" s="41" t="str">
        <f t="shared" si="0"/>
        <v>━</v>
      </c>
      <c r="F47" s="25" t="str">
        <f>IF(データとりまとめシート!K32="","━",データとりまとめシート!K32)</f>
        <v>━</v>
      </c>
      <c r="G47" s="24" t="str">
        <f t="shared" si="1"/>
        <v>━</v>
      </c>
      <c r="H47" s="146" t="str">
        <f>IF(データとりまとめシート!$I58="","━",データとりまとめシート!$J58)</f>
        <v>━</v>
      </c>
      <c r="I47" s="41" t="str">
        <f>IF(データとりまとめシート!$I58="","━",データとりまとめシート!$I58)</f>
        <v>━</v>
      </c>
      <c r="J47" s="158" t="str">
        <f>IF(I47="━","━",データとりまとめシート!L58)</f>
        <v>━</v>
      </c>
      <c r="K47" s="159" t="str">
        <f>IF(I47="━","━",データとりまとめシート!M58)</f>
        <v>━</v>
      </c>
      <c r="L47" s="42" t="str">
        <f t="shared" si="2"/>
        <v>━</v>
      </c>
      <c r="M47" s="25" t="str">
        <f>IF(データとりまとめシート!K58="","━",データとりまとめシート!K58)</f>
        <v>━</v>
      </c>
      <c r="N47" s="149" t="str">
        <f t="shared" si="3"/>
        <v>━</v>
      </c>
      <c r="O47" s="7"/>
    </row>
    <row r="48" spans="1:15" ht="28.9" customHeight="1" x14ac:dyDescent="0.15">
      <c r="A48" s="160" t="str">
        <f>IF(データとりまとめシート!$I33="","━",データとりまとめシート!$J33)</f>
        <v>━</v>
      </c>
      <c r="B48" s="161" t="str">
        <f>IF(データとりまとめシート!$I33="","━",データとりまとめシート!$I33)</f>
        <v>━</v>
      </c>
      <c r="C48" s="162" t="str">
        <f>IF(B48="━","━",データとりまとめシート!L33)</f>
        <v>━</v>
      </c>
      <c r="D48" s="163" t="str">
        <f>IF(B48="━","━",データとりまとめシート!M33)</f>
        <v>━</v>
      </c>
      <c r="E48" s="161" t="str">
        <f t="shared" si="0"/>
        <v>━</v>
      </c>
      <c r="F48" s="164" t="str">
        <f>IF(データとりまとめシート!K33="","━",データとりまとめシート!K33)</f>
        <v>━</v>
      </c>
      <c r="G48" s="24" t="str">
        <f t="shared" si="1"/>
        <v>━</v>
      </c>
      <c r="H48" s="165" t="str">
        <f>IF(データとりまとめシート!$I59="","━",データとりまとめシート!$J59)</f>
        <v>━</v>
      </c>
      <c r="I48" s="161" t="str">
        <f>IF(データとりまとめシート!$I59="","━",データとりまとめシート!$I59)</f>
        <v>━</v>
      </c>
      <c r="J48" s="166" t="str">
        <f>IF(I48="━","━",データとりまとめシート!L59)</f>
        <v>━</v>
      </c>
      <c r="K48" s="167" t="str">
        <f>IF(I48="━","━",データとりまとめシート!M59)</f>
        <v>━</v>
      </c>
      <c r="L48" s="168" t="str">
        <f t="shared" si="2"/>
        <v>━</v>
      </c>
      <c r="M48" s="164" t="str">
        <f>IF(データとりまとめシート!K59="","━",データとりまとめシート!K59)</f>
        <v>━</v>
      </c>
      <c r="N48" s="149" t="str">
        <f t="shared" si="3"/>
        <v>━</v>
      </c>
      <c r="O48" s="7"/>
    </row>
    <row r="49" spans="1:14" ht="28.9" customHeight="1" x14ac:dyDescent="0.15">
      <c r="A49" s="169" t="str">
        <f>IF(データとりまとめシート!$I34="","━",データとりまとめシート!$J34)</f>
        <v>━</v>
      </c>
      <c r="B49" s="170" t="str">
        <f>IF(データとりまとめシート!$I34="","━",データとりまとめシート!$I34)</f>
        <v>━</v>
      </c>
      <c r="C49" s="171" t="str">
        <f>IF(B49="━","━",データとりまとめシート!L34)</f>
        <v>━</v>
      </c>
      <c r="D49" s="172" t="str">
        <f>IF(B49="━","━",データとりまとめシート!M34)</f>
        <v>━</v>
      </c>
      <c r="E49" s="170" t="str">
        <f t="shared" si="0"/>
        <v>━</v>
      </c>
      <c r="F49" s="173" t="str">
        <f>IF(データとりまとめシート!K34="","━",データとりまとめシート!K34)</f>
        <v>━</v>
      </c>
      <c r="G49" s="24" t="str">
        <f t="shared" si="1"/>
        <v>━</v>
      </c>
      <c r="H49" s="174" t="str">
        <f>IF(データとりまとめシート!$I60="","━",データとりまとめシート!$J60)</f>
        <v>━</v>
      </c>
      <c r="I49" s="170" t="str">
        <f>IF(データとりまとめシート!$I60="","━",データとりまとめシート!$I60)</f>
        <v>━</v>
      </c>
      <c r="J49" s="175" t="str">
        <f>IF(I49="━","━",データとりまとめシート!L60)</f>
        <v>━</v>
      </c>
      <c r="K49" s="176" t="str">
        <f>IF(I49="━","━",データとりまとめシート!M60)</f>
        <v>━</v>
      </c>
      <c r="L49" s="177" t="str">
        <f t="shared" si="2"/>
        <v>━</v>
      </c>
      <c r="M49" s="173" t="str">
        <f>IF(データとりまとめシート!K60="","━",データとりまとめシート!K60)</f>
        <v>━</v>
      </c>
      <c r="N49" s="149" t="str">
        <f t="shared" si="3"/>
        <v>━</v>
      </c>
    </row>
    <row r="50" spans="1:14" ht="28.9" customHeight="1" x14ac:dyDescent="0.15">
      <c r="A50" s="178" t="str">
        <f>IF(データとりまとめシート!$I35="","━",データとりまとめシート!$J35)</f>
        <v>━</v>
      </c>
      <c r="B50" s="179" t="str">
        <f>IF(データとりまとめシート!$I35="","━",データとりまとめシート!$I35)</f>
        <v>━</v>
      </c>
      <c r="C50" s="180" t="str">
        <f>IF(B50="━","━",データとりまとめシート!L35)</f>
        <v>━</v>
      </c>
      <c r="D50" s="181" t="str">
        <f>IF(B50="━","━",データとりまとめシート!M35)</f>
        <v>━</v>
      </c>
      <c r="E50" s="179" t="str">
        <f t="shared" si="0"/>
        <v>━</v>
      </c>
      <c r="F50" s="182" t="str">
        <f>IF(データとりまとめシート!K35="","━",データとりまとめシート!K35)</f>
        <v>━</v>
      </c>
      <c r="G50" s="24" t="str">
        <f>"━"</f>
        <v>━</v>
      </c>
      <c r="H50" s="183" t="str">
        <f>IF(データとりまとめシート!$I61="","━",データとりまとめシート!$J61)</f>
        <v>━</v>
      </c>
      <c r="I50" s="179" t="str">
        <f>IF(データとりまとめシート!$I61="","━",データとりまとめシート!$I61)</f>
        <v>━</v>
      </c>
      <c r="J50" s="184" t="str">
        <f>IF(I50="━","━",データとりまとめシート!L61)</f>
        <v>━</v>
      </c>
      <c r="K50" s="185" t="str">
        <f>IF(I50="━","━",データとりまとめシート!M61)</f>
        <v>━</v>
      </c>
      <c r="L50" s="186" t="str">
        <f t="shared" si="2"/>
        <v>━</v>
      </c>
      <c r="M50" s="182" t="str">
        <f>IF(データとりまとめシート!K61="","━",データとりまとめシート!K61)</f>
        <v>━</v>
      </c>
      <c r="N50" s="149" t="str">
        <f t="shared" si="3"/>
        <v>━</v>
      </c>
    </row>
    <row r="51" spans="1:14" ht="28.9" customHeight="1" thickBot="1" x14ac:dyDescent="0.2">
      <c r="A51" s="108" t="str">
        <f>IF(データとりまとめシート!$I36="","━",データとりまとめシート!$J36)</f>
        <v>━</v>
      </c>
      <c r="B51" s="102" t="str">
        <f>IF(データとりまとめシート!$I36="","━",データとりまとめシート!$I36)</f>
        <v>━</v>
      </c>
      <c r="C51" s="150" t="str">
        <f>IF(B51="━","━",データとりまとめシート!L36)</f>
        <v>━</v>
      </c>
      <c r="D51" s="151" t="str">
        <f>IF(B51="━","━",データとりまとめシート!M36)</f>
        <v>━</v>
      </c>
      <c r="E51" s="102" t="str">
        <f>"━"</f>
        <v>━</v>
      </c>
      <c r="F51" s="103" t="str">
        <f>IF(データとりまとめシート!K36="","━",データとりまとめシート!K36)</f>
        <v>━</v>
      </c>
      <c r="G51" s="152" t="str">
        <f>"━"</f>
        <v>━</v>
      </c>
      <c r="H51" s="153" t="str">
        <f>IF(データとりまとめシート!$I62="","━",データとりまとめシート!$J62)</f>
        <v>━</v>
      </c>
      <c r="I51" s="102" t="str">
        <f>IF(データとりまとめシート!$I62="","━",データとりまとめシート!$I62)</f>
        <v>━</v>
      </c>
      <c r="J51" s="187" t="str">
        <f>IF(I51="━","━",データとりまとめシート!L62)</f>
        <v>━</v>
      </c>
      <c r="K51" s="188" t="str">
        <f>IF(I51="━","━",データとりまとめシート!M62)</f>
        <v>━</v>
      </c>
      <c r="L51" s="156" t="str">
        <f t="shared" si="2"/>
        <v>━</v>
      </c>
      <c r="M51" s="103" t="str">
        <f>IF(データとりまとめシート!K62="","━",データとりまとめシート!K62)</f>
        <v>━</v>
      </c>
      <c r="N51" s="157" t="str">
        <f>"━"</f>
        <v>━</v>
      </c>
    </row>
    <row r="52" spans="1:14" ht="18" customHeight="1" x14ac:dyDescent="0.15"/>
    <row r="53" spans="1:14" ht="18" customHeight="1" x14ac:dyDescent="0.15"/>
  </sheetData>
  <sheetProtection password="CEFB" sheet="1" objects="1" scenarios="1"/>
  <protectedRanges>
    <protectedRange sqref="F7 H7 J7 C9 B12 I12 I15 F17:F18 I18:L23" name="範囲1"/>
  </protectedRanges>
  <mergeCells count="12">
    <mergeCell ref="M12:M13"/>
    <mergeCell ref="J7:K7"/>
    <mergeCell ref="C9:J10"/>
    <mergeCell ref="I12:L13"/>
    <mergeCell ref="I15:L16"/>
    <mergeCell ref="B17:B18"/>
    <mergeCell ref="I18:L19"/>
    <mergeCell ref="B19:B20"/>
    <mergeCell ref="I20:L21"/>
    <mergeCell ref="B21:B22"/>
    <mergeCell ref="C21:F22"/>
    <mergeCell ref="I22:L23"/>
  </mergeCells>
  <phoneticPr fontId="35"/>
  <pageMargins left="0.7" right="0.7" top="0.75" bottom="0.75" header="0.3" footer="0.3"/>
  <pageSetup paperSize="9" scale="63" orientation="portrait" horizontalDpi="4294967293"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8C572-937F-4F4B-A45D-096E62EB83D5}">
  <sheetPr>
    <tabColor rgb="FF0070C0"/>
    <pageSetUpPr fitToPage="1"/>
  </sheetPr>
  <dimension ref="A1:Y52"/>
  <sheetViews>
    <sheetView view="pageBreakPreview" topLeftCell="A26" zoomScale="70" zoomScaleNormal="100" zoomScaleSheetLayoutView="70" zoomScalePageLayoutView="40" workbookViewId="0">
      <selection activeCell="Q16" sqref="Q16:T44"/>
    </sheetView>
  </sheetViews>
  <sheetFormatPr defaultColWidth="10.625" defaultRowHeight="13.5" x14ac:dyDescent="0.15"/>
  <cols>
    <col min="1" max="1" width="13.375" style="204" customWidth="1"/>
    <col min="2" max="4" width="10" style="204" customWidth="1"/>
    <col min="5" max="5" width="7.625" style="204" hidden="1" customWidth="1"/>
    <col min="6" max="6" width="12.5" style="204" customWidth="1"/>
    <col min="7" max="7" width="10" style="204" customWidth="1"/>
    <col min="8" max="8" width="16.625" style="204" customWidth="1"/>
    <col min="9" max="9" width="12" style="204" customWidth="1"/>
    <col min="10" max="10" width="11" style="205" customWidth="1"/>
    <col min="11" max="11" width="13.375" style="204" customWidth="1"/>
    <col min="12" max="14" width="10" style="204" customWidth="1"/>
    <col min="15" max="15" width="7.625" style="204" hidden="1" customWidth="1"/>
    <col min="16" max="16" width="12.5" style="204" customWidth="1"/>
    <col min="17" max="17" width="10" style="204" customWidth="1"/>
    <col min="18" max="18" width="16.625" style="204" customWidth="1"/>
    <col min="19" max="19" width="12" style="204" customWidth="1"/>
    <col min="20" max="20" width="11" style="205" customWidth="1"/>
    <col min="21" max="21" width="51.375" style="204" customWidth="1"/>
    <col min="22" max="16384" width="10.625" style="204"/>
  </cols>
  <sheetData>
    <row r="1" spans="1:25" ht="24" customHeight="1" x14ac:dyDescent="0.15">
      <c r="A1" s="344" t="s">
        <v>118</v>
      </c>
      <c r="B1" s="344"/>
      <c r="C1" s="344"/>
      <c r="D1" s="344"/>
      <c r="E1" s="344"/>
      <c r="F1" s="344"/>
      <c r="G1" s="344"/>
      <c r="H1" s="344"/>
      <c r="I1" s="344"/>
      <c r="J1" s="344"/>
      <c r="K1" s="344"/>
      <c r="L1" s="344"/>
      <c r="M1" s="344"/>
      <c r="N1" s="344"/>
      <c r="O1" s="344"/>
      <c r="P1" s="344"/>
      <c r="Q1" s="344"/>
      <c r="R1" s="344"/>
      <c r="S1" s="344"/>
      <c r="T1" s="344"/>
    </row>
    <row r="2" spans="1:25" ht="13.5" customHeight="1" x14ac:dyDescent="0.15"/>
    <row r="3" spans="1:25" s="210" customFormat="1" ht="13.5" customHeight="1" x14ac:dyDescent="0.15">
      <c r="A3" s="206" t="s">
        <v>90</v>
      </c>
      <c r="B3" s="207"/>
      <c r="C3" s="208"/>
      <c r="D3" s="207"/>
      <c r="E3" s="207"/>
      <c r="F3" s="207"/>
      <c r="G3" s="207"/>
      <c r="H3" s="207"/>
      <c r="I3" s="207"/>
      <c r="J3" s="209"/>
      <c r="K3" s="207"/>
      <c r="L3" s="207"/>
      <c r="M3" s="207"/>
      <c r="N3" s="207"/>
      <c r="O3" s="207"/>
      <c r="T3" s="205"/>
    </row>
    <row r="4" spans="1:25" s="210" customFormat="1" ht="13.5" customHeight="1" x14ac:dyDescent="0.15">
      <c r="C4" s="211"/>
      <c r="D4" s="211"/>
      <c r="E4" s="211"/>
      <c r="F4" s="212"/>
      <c r="G4" s="212"/>
      <c r="H4" s="212"/>
      <c r="I4" s="212">
        <v>2021</v>
      </c>
      <c r="J4" s="213" t="s">
        <v>91</v>
      </c>
      <c r="K4" s="212">
        <v>5</v>
      </c>
      <c r="L4" s="210" t="s">
        <v>92</v>
      </c>
      <c r="M4" s="345">
        <v>3</v>
      </c>
      <c r="N4" s="345"/>
      <c r="O4" s="210" t="s">
        <v>93</v>
      </c>
      <c r="P4" s="210" t="s">
        <v>120</v>
      </c>
      <c r="T4" s="212"/>
    </row>
    <row r="5" spans="1:25" s="210" customFormat="1" ht="13.5" customHeight="1" x14ac:dyDescent="0.15">
      <c r="A5" s="212" t="s">
        <v>94</v>
      </c>
      <c r="B5" s="214" t="s">
        <v>95</v>
      </c>
      <c r="J5" s="205"/>
      <c r="T5" s="205"/>
    </row>
    <row r="6" spans="1:25" ht="13.5" customHeight="1" x14ac:dyDescent="0.15">
      <c r="B6" s="215"/>
      <c r="C6" s="346" t="str">
        <f>T('市民記録会　参加申込書男子'!C9:J10)</f>
        <v/>
      </c>
      <c r="D6" s="347"/>
      <c r="E6" s="347"/>
      <c r="F6" s="347"/>
      <c r="G6" s="347"/>
      <c r="H6" s="347"/>
      <c r="I6" s="347"/>
      <c r="J6" s="347"/>
      <c r="K6" s="347"/>
      <c r="L6" s="347"/>
      <c r="M6" s="347"/>
      <c r="N6" s="348"/>
      <c r="O6" s="352"/>
      <c r="P6" s="352"/>
      <c r="Q6" s="216"/>
      <c r="R6" s="216"/>
      <c r="S6" s="216"/>
    </row>
    <row r="7" spans="1:25" ht="13.5" customHeight="1" x14ac:dyDescent="0.15">
      <c r="A7" s="217" t="s">
        <v>96</v>
      </c>
      <c r="B7" s="218"/>
      <c r="C7" s="349"/>
      <c r="D7" s="350"/>
      <c r="E7" s="350"/>
      <c r="F7" s="350"/>
      <c r="G7" s="350"/>
      <c r="H7" s="350"/>
      <c r="I7" s="350"/>
      <c r="J7" s="350"/>
      <c r="K7" s="350"/>
      <c r="L7" s="350"/>
      <c r="M7" s="350"/>
      <c r="N7" s="351"/>
      <c r="O7" s="352"/>
      <c r="P7" s="352"/>
      <c r="Q7" s="216"/>
      <c r="R7" s="216"/>
      <c r="S7" s="216"/>
    </row>
    <row r="8" spans="1:25" ht="13.5" customHeight="1" x14ac:dyDescent="0.15">
      <c r="A8" s="219"/>
      <c r="B8" s="219"/>
      <c r="C8" s="219"/>
      <c r="D8" s="219"/>
      <c r="E8" s="219"/>
      <c r="F8" s="219"/>
      <c r="G8" s="219"/>
      <c r="H8" s="219"/>
      <c r="I8" s="219"/>
      <c r="J8" s="220"/>
      <c r="K8" s="219"/>
      <c r="L8" s="219"/>
      <c r="M8" s="219"/>
      <c r="N8" s="219"/>
      <c r="O8" s="219"/>
      <c r="P8" s="219"/>
      <c r="Q8" s="219"/>
      <c r="R8" s="219"/>
      <c r="S8" s="219"/>
      <c r="T8" s="220"/>
    </row>
    <row r="9" spans="1:25" ht="13.5" customHeight="1" x14ac:dyDescent="0.15">
      <c r="A9" s="221" t="s">
        <v>97</v>
      </c>
      <c r="B9" s="353"/>
      <c r="C9" s="353"/>
      <c r="D9" s="353"/>
      <c r="E9" s="353"/>
      <c r="F9" s="216"/>
      <c r="G9" s="216"/>
      <c r="H9" s="216"/>
      <c r="I9" s="216"/>
      <c r="J9" s="222"/>
      <c r="K9" s="221" t="s">
        <v>98</v>
      </c>
      <c r="L9" s="353" t="str">
        <f>T('市民記録会　参加申込書男子'!I18:L19)</f>
        <v/>
      </c>
      <c r="M9" s="353"/>
      <c r="N9" s="353"/>
      <c r="O9" s="353"/>
      <c r="P9" s="354"/>
      <c r="Q9" s="356" t="s">
        <v>99</v>
      </c>
      <c r="R9" s="356"/>
      <c r="S9" s="356"/>
      <c r="T9" s="356"/>
    </row>
    <row r="10" spans="1:25" ht="13.5" customHeight="1" x14ac:dyDescent="0.15">
      <c r="A10" s="221" t="s">
        <v>100</v>
      </c>
      <c r="B10" s="353"/>
      <c r="C10" s="353"/>
      <c r="D10" s="353"/>
      <c r="E10" s="353"/>
      <c r="F10" s="210" t="s">
        <v>101</v>
      </c>
      <c r="G10" s="210"/>
      <c r="H10" s="210"/>
      <c r="I10" s="210"/>
      <c r="J10" s="222"/>
      <c r="K10" s="223" t="s">
        <v>102</v>
      </c>
      <c r="L10" s="353"/>
      <c r="M10" s="353"/>
      <c r="N10" s="353"/>
      <c r="O10" s="353"/>
      <c r="P10" s="355"/>
      <c r="Q10" s="356"/>
      <c r="R10" s="356"/>
      <c r="S10" s="356"/>
      <c r="T10" s="356"/>
    </row>
    <row r="11" spans="1:25" ht="13.5" customHeight="1" x14ac:dyDescent="0.15">
      <c r="A11" s="223"/>
      <c r="B11" s="224"/>
      <c r="C11" s="224"/>
      <c r="D11" s="224"/>
      <c r="E11" s="224"/>
      <c r="F11" s="223"/>
      <c r="G11" s="223"/>
      <c r="H11" s="223"/>
      <c r="I11" s="223"/>
      <c r="J11" s="222"/>
      <c r="K11" s="221" t="s">
        <v>98</v>
      </c>
      <c r="L11" s="353" t="str">
        <f>T('市民記録会　参加申込書男子'!I20:I21)</f>
        <v/>
      </c>
      <c r="M11" s="353"/>
      <c r="N11" s="353"/>
      <c r="O11" s="353"/>
      <c r="P11" s="276"/>
      <c r="Q11" s="356"/>
      <c r="R11" s="356"/>
      <c r="S11" s="356"/>
      <c r="T11" s="356"/>
    </row>
    <row r="12" spans="1:25" ht="13.5" customHeight="1" x14ac:dyDescent="0.15">
      <c r="A12" s="204" t="s">
        <v>97</v>
      </c>
      <c r="B12" s="353" t="str">
        <f>T('市民記録会　参加申込書男子'!I15:I16)</f>
        <v/>
      </c>
      <c r="C12" s="353"/>
      <c r="D12" s="353"/>
      <c r="E12" s="353"/>
      <c r="K12" s="223" t="s">
        <v>103</v>
      </c>
      <c r="L12" s="353"/>
      <c r="M12" s="353"/>
      <c r="N12" s="353"/>
      <c r="O12" s="353"/>
      <c r="P12" s="277"/>
      <c r="Q12" s="356"/>
      <c r="R12" s="356"/>
      <c r="S12" s="356"/>
      <c r="T12" s="356"/>
      <c r="U12" s="225"/>
      <c r="V12" s="226"/>
      <c r="W12" s="226"/>
      <c r="X12" s="226"/>
      <c r="Y12" s="226"/>
    </row>
    <row r="13" spans="1:25" ht="13.5" customHeight="1" x14ac:dyDescent="0.15">
      <c r="A13" s="221" t="s">
        <v>104</v>
      </c>
      <c r="B13" s="353"/>
      <c r="C13" s="353"/>
      <c r="D13" s="353"/>
      <c r="E13" s="353"/>
      <c r="F13" s="227"/>
      <c r="G13" s="227"/>
      <c r="H13" s="227"/>
      <c r="I13" s="227"/>
      <c r="K13" s="221" t="s">
        <v>98</v>
      </c>
      <c r="L13" s="342" t="str">
        <f>T('市民記録会　参加申込書男子'!I22:I23)</f>
        <v/>
      </c>
      <c r="M13" s="342"/>
      <c r="N13" s="342"/>
      <c r="O13" s="342"/>
      <c r="P13" s="277"/>
      <c r="Q13" s="356"/>
      <c r="R13" s="356"/>
      <c r="S13" s="356"/>
      <c r="T13" s="356"/>
      <c r="U13" s="225"/>
    </row>
    <row r="14" spans="1:25" ht="13.5" customHeight="1" x14ac:dyDescent="0.15">
      <c r="B14" s="228"/>
      <c r="C14" s="229"/>
      <c r="D14" s="230"/>
      <c r="E14" s="231"/>
      <c r="F14" s="232"/>
      <c r="G14" s="232"/>
      <c r="H14" s="232"/>
      <c r="I14" s="232"/>
      <c r="J14" s="222"/>
      <c r="K14" s="223" t="s">
        <v>105</v>
      </c>
      <c r="L14" s="342"/>
      <c r="M14" s="342"/>
      <c r="N14" s="342"/>
      <c r="O14" s="342"/>
      <c r="P14" s="278"/>
      <c r="Q14" s="226"/>
      <c r="R14" s="226"/>
      <c r="S14" s="226"/>
      <c r="T14" s="209"/>
      <c r="U14" s="233"/>
    </row>
    <row r="15" spans="1:25" ht="13.5" customHeight="1" thickBot="1" x14ac:dyDescent="0.2">
      <c r="B15" s="228"/>
      <c r="C15" s="230"/>
      <c r="D15" s="230"/>
      <c r="E15" s="231"/>
      <c r="F15" s="232"/>
      <c r="G15" s="232"/>
      <c r="H15" s="232"/>
      <c r="I15" s="232"/>
      <c r="J15" s="222"/>
      <c r="U15" s="233"/>
    </row>
    <row r="16" spans="1:25" s="205" customFormat="1" ht="54.6" customHeight="1" thickBot="1" x14ac:dyDescent="0.2">
      <c r="A16" s="234" t="s">
        <v>106</v>
      </c>
      <c r="B16" s="235" t="s">
        <v>107</v>
      </c>
      <c r="C16" s="235" t="s">
        <v>108</v>
      </c>
      <c r="D16" s="236" t="s">
        <v>109</v>
      </c>
      <c r="E16" s="237" t="s">
        <v>110</v>
      </c>
      <c r="F16" s="238" t="s">
        <v>111</v>
      </c>
      <c r="G16" s="239" t="s">
        <v>112</v>
      </c>
      <c r="H16" s="240" t="s">
        <v>113</v>
      </c>
      <c r="I16" s="241" t="s">
        <v>114</v>
      </c>
      <c r="J16" s="242" t="s">
        <v>115</v>
      </c>
      <c r="K16" s="243" t="s">
        <v>106</v>
      </c>
      <c r="L16" s="235" t="s">
        <v>107</v>
      </c>
      <c r="M16" s="244" t="s">
        <v>108</v>
      </c>
      <c r="N16" s="243" t="s">
        <v>109</v>
      </c>
      <c r="O16" s="237" t="s">
        <v>110</v>
      </c>
      <c r="P16" s="238" t="s">
        <v>111</v>
      </c>
      <c r="Q16" s="245" t="s">
        <v>112</v>
      </c>
      <c r="R16" s="246" t="s">
        <v>113</v>
      </c>
      <c r="S16" s="247" t="s">
        <v>114</v>
      </c>
      <c r="T16" s="248" t="s">
        <v>115</v>
      </c>
    </row>
    <row r="17" spans="1:20" ht="24.75" customHeight="1" thickTop="1" x14ac:dyDescent="0.15">
      <c r="A17" s="263" t="str">
        <f>IF(データとりまとめシート!B11="","━",データとりまとめシート!B11)</f>
        <v>━</v>
      </c>
      <c r="B17" s="250" t="str">
        <f>IF(データとりまとめシート!B11="","━",データとりまとめシート!A11)</f>
        <v>━</v>
      </c>
      <c r="C17" s="251" t="str">
        <f>IF(B17="━","━",VLOOKUP(B17,選手情報打ち込み男子!$1:$1048576,2,FALSE))</f>
        <v>━</v>
      </c>
      <c r="D17" s="252" t="str">
        <f>IF(B17="━","━",VLOOKUP(B17,選手情報打ち込み男子!$1:$1048576,3,FALSE))</f>
        <v>━</v>
      </c>
      <c r="E17" s="250" t="str">
        <f>IF(B17="━","━",VLOOKUP(B17,選手情報打ち込み男子!$1:$1048576,6,FALSE))</f>
        <v>━</v>
      </c>
      <c r="F17" s="253" t="str">
        <f>IF(B17="━","━",VLOOKUP(B17,選手情報打ち込み男子!$1:$1048576,7,FALSE))</f>
        <v>━</v>
      </c>
      <c r="G17" s="254" t="str">
        <f>IF($B17="━","━","")</f>
        <v>━</v>
      </c>
      <c r="H17" s="255" t="str">
        <f>IF($B17="━","━","（　　　）組（　　　）")</f>
        <v>━</v>
      </c>
      <c r="I17" s="256" t="str">
        <f>IF($B17="━","━","")</f>
        <v>━</v>
      </c>
      <c r="J17" s="272"/>
      <c r="K17" s="257" t="str">
        <f>IF(データとりまとめシート!LB38="","━",データとりまとめシート!B38)</f>
        <v>━</v>
      </c>
      <c r="L17" s="258" t="str">
        <f>IF(データとりまとめシート!B38="","━",データとりまとめシート!A38)</f>
        <v>━</v>
      </c>
      <c r="M17" s="258" t="str">
        <f>IF(L17="━","━",VLOOKUP(L17,選手情報打ち込み男子!$1:$1048576,2,FALSE))</f>
        <v>━</v>
      </c>
      <c r="N17" s="259" t="str">
        <f>IF(L17="━","━",VLOOKUP(L17,選手情報打ち込み男子!$1:$1048576,3,FALSE))</f>
        <v>━</v>
      </c>
      <c r="O17" s="260" t="str">
        <f>IF(L17="━","━",VLOOKUP(L17,選手情報打ち込み男子!$1:$1048576,6,FALSE))</f>
        <v>━</v>
      </c>
      <c r="P17" s="261" t="str">
        <f>IF(L17="━","━",VLOOKUP(L17,選手情報打ち込み男子!$1:$1048576,7,FALSE))</f>
        <v>━</v>
      </c>
      <c r="Q17" s="254" t="str">
        <f t="shared" ref="Q17:Q22" si="0">IF($L17="━","━","")</f>
        <v>━</v>
      </c>
      <c r="R17" s="255" t="str">
        <f t="shared" ref="R17:R22" si="1">IF($L17="━","━","（　　　）組（　　　）")</f>
        <v>━</v>
      </c>
      <c r="S17" s="256" t="str">
        <f t="shared" ref="S17:S22" si="2">IF($L17="━","━","")</f>
        <v>━</v>
      </c>
      <c r="T17" s="262"/>
    </row>
    <row r="18" spans="1:20" ht="24.75" customHeight="1" x14ac:dyDescent="0.15">
      <c r="A18" s="249" t="str">
        <f>IF(データとりまとめシート!B12="","━",データとりまとめシート!B12)</f>
        <v>━</v>
      </c>
      <c r="B18" s="250" t="str">
        <f>IF(データとりまとめシート!B12="","━",データとりまとめシート!A12)</f>
        <v>━</v>
      </c>
      <c r="C18" s="251" t="str">
        <f>IF(B18="━","━",VLOOKUP(B18,選手情報打ち込み男子!$1:$1048576,2,FALSE))</f>
        <v>━</v>
      </c>
      <c r="D18" s="252" t="str">
        <f>IF(B18="━","━",VLOOKUP(B18,選手情報打ち込み男子!$1:$1048576,3,FALSE))</f>
        <v>━</v>
      </c>
      <c r="E18" s="250" t="str">
        <f>IF(B18="━","━",VLOOKUP(B18,選手情報打ち込み男子!$1:$1048576,6,FALSE))</f>
        <v>━</v>
      </c>
      <c r="F18" s="253" t="str">
        <f>IF(B18="━","━",VLOOKUP(B18,選手情報打ち込み男子!$1:$1048576,7,FALSE))</f>
        <v>━</v>
      </c>
      <c r="G18" s="254" t="str">
        <f>IF($B18="━","━","")</f>
        <v>━</v>
      </c>
      <c r="H18" s="255" t="str">
        <f>IF($B18="━","━","（　　　）組（　　　）")</f>
        <v>━</v>
      </c>
      <c r="I18" s="256" t="str">
        <f>IF($B18="━","━","")</f>
        <v>━</v>
      </c>
      <c r="J18" s="273"/>
      <c r="K18" s="257" t="str">
        <f>IF(データとりまとめシート!LB39="","━",データとりまとめシート!B39)</f>
        <v>━</v>
      </c>
      <c r="L18" s="258" t="str">
        <f>IF(データとりまとめシート!B39="","━",データとりまとめシート!A39)</f>
        <v>━</v>
      </c>
      <c r="M18" s="258" t="str">
        <f>IF(L18="━","━",VLOOKUP(L18,選手情報打ち込み男子!$1:$1048576,2,FALSE))</f>
        <v>━</v>
      </c>
      <c r="N18" s="259" t="str">
        <f>IF(L18="━","━",VLOOKUP(L18,選手情報打ち込み男子!$1:$1048576,3,FALSE))</f>
        <v>━</v>
      </c>
      <c r="O18" s="260" t="str">
        <f>IF(L18="━","━",VLOOKUP(L18,選手情報打ち込み男子!$1:$1048576,6,FALSE))</f>
        <v>━</v>
      </c>
      <c r="P18" s="261" t="str">
        <f>IF(L18="━","━",VLOOKUP(L18,選手情報打ち込み男子!$1:$1048576,7,FALSE))</f>
        <v>━</v>
      </c>
      <c r="Q18" s="254" t="str">
        <f t="shared" si="0"/>
        <v>━</v>
      </c>
      <c r="R18" s="255" t="str">
        <f t="shared" si="1"/>
        <v>━</v>
      </c>
      <c r="S18" s="256" t="str">
        <f t="shared" si="2"/>
        <v>━</v>
      </c>
      <c r="T18" s="262"/>
    </row>
    <row r="19" spans="1:20" ht="24.75" customHeight="1" x14ac:dyDescent="0.15">
      <c r="A19" s="249" t="str">
        <f>IF(データとりまとめシート!B13="","━",データとりまとめシート!B13)</f>
        <v>━</v>
      </c>
      <c r="B19" s="250" t="str">
        <f>IF(データとりまとめシート!B13="","━",データとりまとめシート!A13)</f>
        <v>━</v>
      </c>
      <c r="C19" s="251" t="str">
        <f>IF(B19="━","━",VLOOKUP(B19,選手情報打ち込み男子!$1:$1048576,2,FALSE))</f>
        <v>━</v>
      </c>
      <c r="D19" s="252" t="str">
        <f>IF(B19="━","━",VLOOKUP(B19,選手情報打ち込み男子!$1:$1048576,3,FALSE))</f>
        <v>━</v>
      </c>
      <c r="E19" s="250" t="str">
        <f>IF(B19="━","━",VLOOKUP(B19,選手情報打ち込み男子!$1:$1048576,6,FALSE))</f>
        <v>━</v>
      </c>
      <c r="F19" s="253" t="str">
        <f>IF(B19="━","━",VLOOKUP(B19,選手情報打ち込み男子!$1:$1048576,7,FALSE))</f>
        <v>━</v>
      </c>
      <c r="G19" s="254" t="str">
        <f>IF($B19="━","━","")</f>
        <v>━</v>
      </c>
      <c r="H19" s="255" t="str">
        <f>IF($B19="━","━","（　　　）組（　　　）")</f>
        <v>━</v>
      </c>
      <c r="I19" s="256" t="str">
        <f>IF($B19="━","━","")</f>
        <v>━</v>
      </c>
      <c r="J19" s="271"/>
      <c r="K19" s="257" t="str">
        <f>IF(データとりまとめシート!LB40="","━",データとりまとめシート!B40)</f>
        <v>━</v>
      </c>
      <c r="L19" s="258" t="str">
        <f>IF(データとりまとめシート!B40="","━",データとりまとめシート!A40)</f>
        <v>━</v>
      </c>
      <c r="M19" s="258" t="str">
        <f>IF(L19="━","━",VLOOKUP(L19,選手情報打ち込み男子!$1:$1048576,2,FALSE))</f>
        <v>━</v>
      </c>
      <c r="N19" s="259" t="str">
        <f>IF(L19="━","━",VLOOKUP(L19,選手情報打ち込み男子!$1:$1048576,3,FALSE))</f>
        <v>━</v>
      </c>
      <c r="O19" s="260" t="str">
        <f>IF(L19="━","━",VLOOKUP(L19,選手情報打ち込み男子!$1:$1048576,6,FALSE))</f>
        <v>━</v>
      </c>
      <c r="P19" s="261" t="str">
        <f>IF(L19="━","━",VLOOKUP(L19,選手情報打ち込み男子!$1:$1048576,7,FALSE))</f>
        <v>━</v>
      </c>
      <c r="Q19" s="254" t="str">
        <f t="shared" si="0"/>
        <v>━</v>
      </c>
      <c r="R19" s="255" t="str">
        <f t="shared" si="1"/>
        <v>━</v>
      </c>
      <c r="S19" s="256" t="str">
        <f t="shared" si="2"/>
        <v>━</v>
      </c>
      <c r="T19" s="262"/>
    </row>
    <row r="20" spans="1:20" ht="24.75" customHeight="1" x14ac:dyDescent="0.15">
      <c r="A20" s="249" t="str">
        <f>IF(データとりまとめシート!B14="","━",データとりまとめシート!B14)</f>
        <v>━</v>
      </c>
      <c r="B20" s="250" t="str">
        <f>IF(データとりまとめシート!B14="","━",データとりまとめシート!A14)</f>
        <v>━</v>
      </c>
      <c r="C20" s="258" t="str">
        <f>IF(B20="━","━",VLOOKUP(B20,選手情報打ち込み男子!$1:$1048576,2,FALSE))</f>
        <v>━</v>
      </c>
      <c r="D20" s="259" t="str">
        <f>IF(B20="━","━",VLOOKUP(B20,選手情報打ち込み男子!$1:$1048576,3,FALSE))</f>
        <v>━</v>
      </c>
      <c r="E20" s="260" t="str">
        <f>IF(B20="━","━",VLOOKUP(B20,選手情報打ち込み男子!$1:$1048576,6,FALSE))</f>
        <v>━</v>
      </c>
      <c r="F20" s="261" t="str">
        <f>IF(B20="━","━",VLOOKUP(B20,選手情報打ち込み男子!$1:$1048576,7,FALSE))</f>
        <v>━</v>
      </c>
      <c r="G20" s="254" t="str">
        <f>IF($B20="━","━","")</f>
        <v>━</v>
      </c>
      <c r="H20" s="255" t="str">
        <f>IF($B20="━","━","（　　　）組（　　　）")</f>
        <v>━</v>
      </c>
      <c r="I20" s="256" t="str">
        <f>IF($B20="━","━","")</f>
        <v>━</v>
      </c>
      <c r="J20" s="262"/>
      <c r="K20" s="257" t="str">
        <f>IF(データとりまとめシート!LB41="","━",データとりまとめシート!B41)</f>
        <v>━</v>
      </c>
      <c r="L20" s="258" t="str">
        <f>IF(データとりまとめシート!B41="","━",データとりまとめシート!A41)</f>
        <v>━</v>
      </c>
      <c r="M20" s="258" t="str">
        <f>IF(L20="━","━",VLOOKUP(L20,選手情報打ち込み男子!$1:$1048576,2,FALSE))</f>
        <v>━</v>
      </c>
      <c r="N20" s="259" t="str">
        <f>IF(L20="━","━",VLOOKUP(L20,選手情報打ち込み男子!$1:$1048576,3,FALSE))</f>
        <v>━</v>
      </c>
      <c r="O20" s="260" t="str">
        <f>IF(L20="━","━",VLOOKUP(L20,選手情報打ち込み男子!$1:$1048576,6,FALSE))</f>
        <v>━</v>
      </c>
      <c r="P20" s="261" t="str">
        <f>IF(L20="━","━",VLOOKUP(L20,選手情報打ち込み男子!$1:$1048576,7,FALSE))</f>
        <v>━</v>
      </c>
      <c r="Q20" s="254" t="str">
        <f t="shared" si="0"/>
        <v>━</v>
      </c>
      <c r="R20" s="255" t="str">
        <f t="shared" si="1"/>
        <v>━</v>
      </c>
      <c r="S20" s="256" t="str">
        <f t="shared" si="2"/>
        <v>━</v>
      </c>
      <c r="T20" s="262"/>
    </row>
    <row r="21" spans="1:20" ht="24.75" customHeight="1" x14ac:dyDescent="0.15">
      <c r="A21" s="249" t="str">
        <f>IF(データとりまとめシート!B15="","━",データとりまとめシート!B15)</f>
        <v>━</v>
      </c>
      <c r="B21" s="250" t="str">
        <f>IF(データとりまとめシート!B15="","━",データとりまとめシート!A15)</f>
        <v>━</v>
      </c>
      <c r="C21" s="258" t="str">
        <f>IF(B21="━","━",VLOOKUP(B21,選手情報打ち込み男子!$1:$1048576,2,FALSE))</f>
        <v>━</v>
      </c>
      <c r="D21" s="259" t="str">
        <f>IF(B21="━","━",VLOOKUP(B21,選手情報打ち込み男子!$1:$1048576,3,FALSE))</f>
        <v>━</v>
      </c>
      <c r="E21" s="260" t="str">
        <f>IF(B21="━","━",VLOOKUP(B21,選手情報打ち込み男子!$1:$1048576,6,FALSE))</f>
        <v>━</v>
      </c>
      <c r="F21" s="261" t="str">
        <f>IF(B21="━","━",VLOOKUP(B21,選手情報打ち込み男子!$1:$1048576,7,FALSE))</f>
        <v>━</v>
      </c>
      <c r="G21" s="254" t="str">
        <f t="shared" ref="G21:G43" si="3">IF($B21="━","━","")</f>
        <v>━</v>
      </c>
      <c r="H21" s="255" t="str">
        <f t="shared" ref="H21:H43" si="4">IF($B21="━","━","（　　　）組（　　　）")</f>
        <v>━</v>
      </c>
      <c r="I21" s="256" t="str">
        <f t="shared" ref="I21:I43" si="5">IF($B21="━","━","")</f>
        <v>━</v>
      </c>
      <c r="J21" s="262"/>
      <c r="K21" s="257" t="str">
        <f>IF(データとりまとめシート!LB42="","━",データとりまとめシート!B42)</f>
        <v>━</v>
      </c>
      <c r="L21" s="258" t="str">
        <f>IF(データとりまとめシート!B42="","━",データとりまとめシート!A42)</f>
        <v>━</v>
      </c>
      <c r="M21" s="258" t="str">
        <f>IF(L21="━","━",VLOOKUP(L21,選手情報打ち込み男子!$1:$1048576,2,FALSE))</f>
        <v>━</v>
      </c>
      <c r="N21" s="259" t="str">
        <f>IF(L21="━","━",VLOOKUP(L21,選手情報打ち込み男子!$1:$1048576,3,FALSE))</f>
        <v>━</v>
      </c>
      <c r="O21" s="260" t="str">
        <f>IF(L21="━","━",VLOOKUP(L21,選手情報打ち込み男子!$1:$1048576,6,FALSE))</f>
        <v>━</v>
      </c>
      <c r="P21" s="261" t="str">
        <f>IF(L21="━","━",VLOOKUP(L21,選手情報打ち込み男子!$1:$1048576,7,FALSE))</f>
        <v>━</v>
      </c>
      <c r="Q21" s="254" t="str">
        <f t="shared" si="0"/>
        <v>━</v>
      </c>
      <c r="R21" s="255" t="str">
        <f t="shared" si="1"/>
        <v>━</v>
      </c>
      <c r="S21" s="256" t="str">
        <f t="shared" si="2"/>
        <v>━</v>
      </c>
      <c r="T21" s="262"/>
    </row>
    <row r="22" spans="1:20" ht="24.75" customHeight="1" x14ac:dyDescent="0.15">
      <c r="A22" s="249" t="str">
        <f>IF(データとりまとめシート!B16="","━",データとりまとめシート!B16)</f>
        <v>━</v>
      </c>
      <c r="B22" s="250" t="str">
        <f>IF(データとりまとめシート!B16="","━",データとりまとめシート!A16)</f>
        <v>━</v>
      </c>
      <c r="C22" s="258" t="str">
        <f>IF(B22="━","━",VLOOKUP(B22,選手情報打ち込み男子!$1:$1048576,2,FALSE))</f>
        <v>━</v>
      </c>
      <c r="D22" s="259" t="str">
        <f>IF(B22="━","━",VLOOKUP(B22,選手情報打ち込み男子!$1:$1048576,3,FALSE))</f>
        <v>━</v>
      </c>
      <c r="E22" s="260" t="str">
        <f>IF(B22="━","━",VLOOKUP(B22,選手情報打ち込み男子!$1:$1048576,6,FALSE))</f>
        <v>━</v>
      </c>
      <c r="F22" s="261" t="str">
        <f>IF(B22="━","━",VLOOKUP(B22,選手情報打ち込み男子!$1:$1048576,7,FALSE))</f>
        <v>━</v>
      </c>
      <c r="G22" s="254" t="str">
        <f t="shared" si="3"/>
        <v>━</v>
      </c>
      <c r="H22" s="255" t="str">
        <f t="shared" si="4"/>
        <v>━</v>
      </c>
      <c r="I22" s="256" t="str">
        <f t="shared" si="5"/>
        <v>━</v>
      </c>
      <c r="J22" s="262"/>
      <c r="K22" s="257" t="str">
        <f>IF(データとりまとめシート!LB43="","━",データとりまとめシート!B43)</f>
        <v>━</v>
      </c>
      <c r="L22" s="258" t="str">
        <f>IF(データとりまとめシート!B43="","━",データとりまとめシート!A43)</f>
        <v>━</v>
      </c>
      <c r="M22" s="258" t="str">
        <f>IF(L22="━","━",VLOOKUP(L22,選手情報打ち込み男子!$1:$1048576,2,FALSE))</f>
        <v>━</v>
      </c>
      <c r="N22" s="259" t="str">
        <f>IF(L22="━","━",VLOOKUP(L22,選手情報打ち込み男子!$1:$1048576,3,FALSE))</f>
        <v>━</v>
      </c>
      <c r="O22" s="260" t="str">
        <f>IF(L22="━","━",VLOOKUP(L22,選手情報打ち込み男子!$1:$1048576,6,FALSE))</f>
        <v>━</v>
      </c>
      <c r="P22" s="261" t="str">
        <f>IF(L22="━","━",VLOOKUP(L22,選手情報打ち込み男子!$1:$1048576,7,FALSE))</f>
        <v>━</v>
      </c>
      <c r="Q22" s="254" t="str">
        <f t="shared" si="0"/>
        <v>━</v>
      </c>
      <c r="R22" s="255" t="str">
        <f t="shared" si="1"/>
        <v>━</v>
      </c>
      <c r="S22" s="256" t="str">
        <f t="shared" si="2"/>
        <v>━</v>
      </c>
      <c r="T22" s="262"/>
    </row>
    <row r="23" spans="1:20" ht="24.75" customHeight="1" x14ac:dyDescent="0.15">
      <c r="A23" s="249" t="str">
        <f>IF(データとりまとめシート!B17="","━",データとりまとめシート!B17)</f>
        <v>━</v>
      </c>
      <c r="B23" s="250" t="str">
        <f>IF(データとりまとめシート!B17="","━",データとりまとめシート!A17)</f>
        <v>━</v>
      </c>
      <c r="C23" s="258" t="str">
        <f>IF(B23="━","━",VLOOKUP(B23,選手情報打ち込み男子!$1:$1048576,2,FALSE))</f>
        <v>━</v>
      </c>
      <c r="D23" s="259" t="str">
        <f>IF(B23="━","━",VLOOKUP(B23,選手情報打ち込み男子!$1:$1048576,3,FALSE))</f>
        <v>━</v>
      </c>
      <c r="E23" s="260" t="str">
        <f>IF(B23="━","━",VLOOKUP(B23,選手情報打ち込み男子!$1:$1048576,6,FALSE))</f>
        <v>━</v>
      </c>
      <c r="F23" s="261" t="str">
        <f>IF(B23="━","━",VLOOKUP(B23,選手情報打ち込み男子!$1:$1048576,7,FALSE))</f>
        <v>━</v>
      </c>
      <c r="G23" s="254" t="str">
        <f t="shared" si="3"/>
        <v>━</v>
      </c>
      <c r="H23" s="255" t="str">
        <f t="shared" si="4"/>
        <v>━</v>
      </c>
      <c r="I23" s="256" t="str">
        <f t="shared" si="5"/>
        <v>━</v>
      </c>
      <c r="J23" s="262"/>
      <c r="K23" s="257" t="str">
        <f>IF(データとりまとめシート!LB44="","━",データとりまとめシート!B44)</f>
        <v>━</v>
      </c>
      <c r="L23" s="258" t="str">
        <f>IF(データとりまとめシート!B44="","━",データとりまとめシート!A44)</f>
        <v>━</v>
      </c>
      <c r="M23" s="258" t="str">
        <f>IF(L23="━","━",VLOOKUP(L23,選手情報打ち込み男子!$1:$1048576,2,FALSE))</f>
        <v>━</v>
      </c>
      <c r="N23" s="259" t="str">
        <f>IF(L23="━","━",VLOOKUP(L23,選手情報打ち込み男子!$1:$1048576,3,FALSE))</f>
        <v>━</v>
      </c>
      <c r="O23" s="260" t="str">
        <f>IF(L23="━","━",VLOOKUP(L23,選手情報打ち込み男子!$1:$1048576,6,FALSE))</f>
        <v>━</v>
      </c>
      <c r="P23" s="261" t="str">
        <f>IF(L23="━","━",VLOOKUP(L23,選手情報打ち込み男子!$1:$1048576,7,FALSE))</f>
        <v>━</v>
      </c>
      <c r="Q23" s="254" t="str">
        <f t="shared" ref="Q23:Q43" si="6">IF($L23="━","━","")</f>
        <v>━</v>
      </c>
      <c r="R23" s="255" t="str">
        <f t="shared" ref="R23:R43" si="7">IF($L23="━","━","（　　　）組（　　　）")</f>
        <v>━</v>
      </c>
      <c r="S23" s="256" t="str">
        <f t="shared" ref="S23:S43" si="8">IF($L23="━","━","")</f>
        <v>━</v>
      </c>
      <c r="T23" s="262"/>
    </row>
    <row r="24" spans="1:20" ht="24.75" customHeight="1" x14ac:dyDescent="0.15">
      <c r="A24" s="249" t="str">
        <f>IF(データとりまとめシート!B18="","━",データとりまとめシート!B18)</f>
        <v>━</v>
      </c>
      <c r="B24" s="250" t="str">
        <f>IF(データとりまとめシート!B18="","━",データとりまとめシート!A18)</f>
        <v>━</v>
      </c>
      <c r="C24" s="258" t="str">
        <f>IF(B24="━","━",VLOOKUP(B24,選手情報打ち込み男子!$1:$1048576,2,FALSE))</f>
        <v>━</v>
      </c>
      <c r="D24" s="259" t="str">
        <f>IF(B24="━","━",VLOOKUP(B24,選手情報打ち込み男子!$1:$1048576,3,FALSE))</f>
        <v>━</v>
      </c>
      <c r="E24" s="260" t="str">
        <f>IF(B24="━","━",VLOOKUP(B24,選手情報打ち込み男子!$1:$1048576,6,FALSE))</f>
        <v>━</v>
      </c>
      <c r="F24" s="261" t="str">
        <f>IF(B24="━","━",VLOOKUP(B24,選手情報打ち込み男子!$1:$1048576,7,FALSE))</f>
        <v>━</v>
      </c>
      <c r="G24" s="254" t="str">
        <f t="shared" si="3"/>
        <v>━</v>
      </c>
      <c r="H24" s="255" t="str">
        <f t="shared" si="4"/>
        <v>━</v>
      </c>
      <c r="I24" s="256" t="str">
        <f t="shared" si="5"/>
        <v>━</v>
      </c>
      <c r="J24" s="262"/>
      <c r="K24" s="257" t="str">
        <f>IF(データとりまとめシート!LB45="","━",データとりまとめシート!B45)</f>
        <v>━</v>
      </c>
      <c r="L24" s="258" t="str">
        <f>IF(データとりまとめシート!B45="","━",データとりまとめシート!A45)</f>
        <v>━</v>
      </c>
      <c r="M24" s="258" t="str">
        <f>IF(L24="━","━",VLOOKUP(L24,選手情報打ち込み男子!$1:$1048576,2,FALSE))</f>
        <v>━</v>
      </c>
      <c r="N24" s="259" t="str">
        <f>IF(L24="━","━",VLOOKUP(L24,選手情報打ち込み男子!$1:$1048576,3,FALSE))</f>
        <v>━</v>
      </c>
      <c r="O24" s="260" t="str">
        <f>IF(L24="━","━",VLOOKUP(L24,選手情報打ち込み男子!$1:$1048576,6,FALSE))</f>
        <v>━</v>
      </c>
      <c r="P24" s="261" t="str">
        <f>IF(L24="━","━",VLOOKUP(L24,選手情報打ち込み男子!$1:$1048576,7,FALSE))</f>
        <v>━</v>
      </c>
      <c r="Q24" s="254" t="str">
        <f t="shared" si="6"/>
        <v>━</v>
      </c>
      <c r="R24" s="255" t="str">
        <f t="shared" si="7"/>
        <v>━</v>
      </c>
      <c r="S24" s="256" t="str">
        <f t="shared" si="8"/>
        <v>━</v>
      </c>
      <c r="T24" s="262"/>
    </row>
    <row r="25" spans="1:20" ht="24.75" customHeight="1" thickBot="1" x14ac:dyDescent="0.2">
      <c r="A25" s="249" t="str">
        <f>IF(データとりまとめシート!B19="","━",データとりまとめシート!B19)</f>
        <v>━</v>
      </c>
      <c r="B25" s="250" t="str">
        <f>IF(データとりまとめシート!B19="","━",データとりまとめシート!A19)</f>
        <v>━</v>
      </c>
      <c r="C25" s="258" t="str">
        <f>IF(B25="━","━",VLOOKUP(B25,選手情報打ち込み男子!$1:$1048576,2,FALSE))</f>
        <v>━</v>
      </c>
      <c r="D25" s="259" t="str">
        <f>IF(B25="━","━",VLOOKUP(B25,選手情報打ち込み男子!$1:$1048576,3,FALSE))</f>
        <v>━</v>
      </c>
      <c r="E25" s="260" t="str">
        <f>IF(B25="━","━",VLOOKUP(B25,選手情報打ち込み男子!$1:$1048576,6,FALSE))</f>
        <v>━</v>
      </c>
      <c r="F25" s="261" t="str">
        <f>IF(B25="━","━",VLOOKUP(B25,選手情報打ち込み男子!$1:$1048576,7,FALSE))</f>
        <v>━</v>
      </c>
      <c r="G25" s="254" t="str">
        <f t="shared" si="3"/>
        <v>━</v>
      </c>
      <c r="H25" s="255" t="str">
        <f t="shared" si="4"/>
        <v>━</v>
      </c>
      <c r="I25" s="256" t="str">
        <f t="shared" si="5"/>
        <v>━</v>
      </c>
      <c r="J25" s="262"/>
      <c r="K25" s="257" t="str">
        <f>IF(データとりまとめシート!LB46="","━",データとりまとめシート!B46)</f>
        <v>━</v>
      </c>
      <c r="L25" s="258" t="str">
        <f>IF(データとりまとめシート!B46="","━",データとりまとめシート!A46)</f>
        <v>━</v>
      </c>
      <c r="M25" s="258" t="str">
        <f>IF(L25="━","━",VLOOKUP(L25,選手情報打ち込み男子!$1:$1048576,2,FALSE))</f>
        <v>━</v>
      </c>
      <c r="N25" s="259" t="str">
        <f>IF(L25="━","━",VLOOKUP(L25,選手情報打ち込み男子!$1:$1048576,3,FALSE))</f>
        <v>━</v>
      </c>
      <c r="O25" s="260" t="str">
        <f>IF(L25="━","━",VLOOKUP(L25,選手情報打ち込み男子!$1:$1048576,6,FALSE))</f>
        <v>━</v>
      </c>
      <c r="P25" s="261" t="str">
        <f>IF(L25="━","━",VLOOKUP(L25,選手情報打ち込み男子!$1:$1048576,7,FALSE))</f>
        <v>━</v>
      </c>
      <c r="Q25" s="254" t="str">
        <f t="shared" si="6"/>
        <v>━</v>
      </c>
      <c r="R25" s="255" t="str">
        <f t="shared" si="7"/>
        <v>━</v>
      </c>
      <c r="S25" s="256" t="str">
        <f t="shared" si="8"/>
        <v>━</v>
      </c>
      <c r="T25" s="264"/>
    </row>
    <row r="26" spans="1:20" ht="24.75" customHeight="1" x14ac:dyDescent="0.15">
      <c r="A26" s="249" t="str">
        <f>IF(データとりまとめシート!B20="","━",データとりまとめシート!B20)</f>
        <v>━</v>
      </c>
      <c r="B26" s="250" t="str">
        <f>IF(データとりまとめシート!B20="","━",データとりまとめシート!A20)</f>
        <v>━</v>
      </c>
      <c r="C26" s="258" t="str">
        <f>IF(B26="━","━",VLOOKUP(B26,選手情報打ち込み男子!$1:$1048576,2,FALSE))</f>
        <v>━</v>
      </c>
      <c r="D26" s="259" t="str">
        <f>IF(B26="━","━",VLOOKUP(B26,選手情報打ち込み男子!$1:$1048576,3,FALSE))</f>
        <v>━</v>
      </c>
      <c r="E26" s="260" t="str">
        <f>IF(B26="━","━",VLOOKUP(B26,選手情報打ち込み男子!$1:$1048576,6,FALSE))</f>
        <v>━</v>
      </c>
      <c r="F26" s="261" t="str">
        <f>IF(B26="━","━",VLOOKUP(B26,選手情報打ち込み男子!$1:$1048576,7,FALSE))</f>
        <v>━</v>
      </c>
      <c r="G26" s="254" t="str">
        <f t="shared" si="3"/>
        <v>━</v>
      </c>
      <c r="H26" s="255" t="str">
        <f t="shared" si="4"/>
        <v>━</v>
      </c>
      <c r="I26" s="256" t="str">
        <f t="shared" si="5"/>
        <v>━</v>
      </c>
      <c r="J26" s="262"/>
      <c r="K26" s="257" t="str">
        <f>IF(データとりまとめシート!LB47="","━",データとりまとめシート!B47)</f>
        <v>━</v>
      </c>
      <c r="L26" s="258" t="str">
        <f>IF(データとりまとめシート!B47="","━",データとりまとめシート!A47)</f>
        <v>━</v>
      </c>
      <c r="M26" s="258" t="str">
        <f>IF(L26="━","━",VLOOKUP(L26,選手情報打ち込み男子!$1:$1048576,2,FALSE))</f>
        <v>━</v>
      </c>
      <c r="N26" s="259" t="str">
        <f>IF(L26="━","━",VLOOKUP(L26,選手情報打ち込み男子!$1:$1048576,3,FALSE))</f>
        <v>━</v>
      </c>
      <c r="O26" s="260" t="str">
        <f>IF(L26="━","━",VLOOKUP(L26,選手情報打ち込み男子!$1:$1048576,6,FALSE))</f>
        <v>━</v>
      </c>
      <c r="P26" s="261" t="str">
        <f>IF(L26="━","━",VLOOKUP(L26,選手情報打ち込み男子!$1:$1048576,7,FALSE))</f>
        <v>━</v>
      </c>
      <c r="Q26" s="254" t="str">
        <f t="shared" si="6"/>
        <v>━</v>
      </c>
      <c r="R26" s="255" t="str">
        <f t="shared" si="7"/>
        <v>━</v>
      </c>
      <c r="S26" s="256" t="str">
        <f t="shared" si="8"/>
        <v>━</v>
      </c>
      <c r="T26" s="265"/>
    </row>
    <row r="27" spans="1:20" ht="24.75" customHeight="1" x14ac:dyDescent="0.15">
      <c r="A27" s="249" t="str">
        <f>IF(データとりまとめシート!B21="","━",データとりまとめシート!B21)</f>
        <v>━</v>
      </c>
      <c r="B27" s="250" t="str">
        <f>IF(データとりまとめシート!B21="","━",データとりまとめシート!A21)</f>
        <v>━</v>
      </c>
      <c r="C27" s="258" t="str">
        <f>IF(B27="━","━",VLOOKUP(B27,選手情報打ち込み男子!$1:$1048576,2,FALSE))</f>
        <v>━</v>
      </c>
      <c r="D27" s="259" t="str">
        <f>IF(B27="━","━",VLOOKUP(B27,選手情報打ち込み男子!$1:$1048576,3,FALSE))</f>
        <v>━</v>
      </c>
      <c r="E27" s="260" t="str">
        <f>IF(B27="━","━",VLOOKUP(B27,選手情報打ち込み男子!$1:$1048576,6,FALSE))</f>
        <v>━</v>
      </c>
      <c r="F27" s="261" t="str">
        <f>IF(B27="━","━",VLOOKUP(B27,選手情報打ち込み男子!$1:$1048576,7,FALSE))</f>
        <v>━</v>
      </c>
      <c r="G27" s="254" t="str">
        <f t="shared" si="3"/>
        <v>━</v>
      </c>
      <c r="H27" s="255" t="str">
        <f t="shared" si="4"/>
        <v>━</v>
      </c>
      <c r="I27" s="256" t="str">
        <f t="shared" si="5"/>
        <v>━</v>
      </c>
      <c r="J27" s="262"/>
      <c r="K27" s="257" t="str">
        <f>IF(データとりまとめシート!LB48="","━",データとりまとめシート!B48)</f>
        <v>━</v>
      </c>
      <c r="L27" s="258" t="str">
        <f>IF(データとりまとめシート!B48="","━",データとりまとめシート!A48)</f>
        <v>━</v>
      </c>
      <c r="M27" s="258" t="str">
        <f>IF(L27="━","━",VLOOKUP(L27,選手情報打ち込み男子!$1:$1048576,2,FALSE))</f>
        <v>━</v>
      </c>
      <c r="N27" s="259" t="str">
        <f>IF(L27="━","━",VLOOKUP(L27,選手情報打ち込み男子!$1:$1048576,3,FALSE))</f>
        <v>━</v>
      </c>
      <c r="O27" s="260" t="str">
        <f>IF(L27="━","━",VLOOKUP(L27,選手情報打ち込み男子!$1:$1048576,6,FALSE))</f>
        <v>━</v>
      </c>
      <c r="P27" s="261" t="str">
        <f>IF(L27="━","━",VLOOKUP(L27,選手情報打ち込み男子!$1:$1048576,7,FALSE))</f>
        <v>━</v>
      </c>
      <c r="Q27" s="254" t="str">
        <f t="shared" si="6"/>
        <v>━</v>
      </c>
      <c r="R27" s="255" t="str">
        <f t="shared" si="7"/>
        <v>━</v>
      </c>
      <c r="S27" s="256" t="str">
        <f t="shared" si="8"/>
        <v>━</v>
      </c>
      <c r="T27" s="265"/>
    </row>
    <row r="28" spans="1:20" ht="24.75" customHeight="1" x14ac:dyDescent="0.15">
      <c r="A28" s="249" t="str">
        <f>IF(データとりまとめシート!B22="","━",データとりまとめシート!B22)</f>
        <v>━</v>
      </c>
      <c r="B28" s="250" t="str">
        <f>IF(データとりまとめシート!B22="","━",データとりまとめシート!A22)</f>
        <v>━</v>
      </c>
      <c r="C28" s="258" t="str">
        <f>IF(B28="━","━",VLOOKUP(B28,選手情報打ち込み男子!$1:$1048576,2,FALSE))</f>
        <v>━</v>
      </c>
      <c r="D28" s="259" t="str">
        <f>IF(B28="━","━",VLOOKUP(B28,選手情報打ち込み男子!$1:$1048576,3,FALSE))</f>
        <v>━</v>
      </c>
      <c r="E28" s="260" t="str">
        <f>IF(B28="━","━",VLOOKUP(B28,選手情報打ち込み男子!$1:$1048576,6,FALSE))</f>
        <v>━</v>
      </c>
      <c r="F28" s="261" t="str">
        <f>IF(B28="━","━",VLOOKUP(B28,選手情報打ち込み男子!$1:$1048576,7,FALSE))</f>
        <v>━</v>
      </c>
      <c r="G28" s="254" t="str">
        <f t="shared" si="3"/>
        <v>━</v>
      </c>
      <c r="H28" s="255" t="str">
        <f t="shared" si="4"/>
        <v>━</v>
      </c>
      <c r="I28" s="256" t="str">
        <f t="shared" si="5"/>
        <v>━</v>
      </c>
      <c r="J28" s="262"/>
      <c r="K28" s="257" t="str">
        <f>IF(データとりまとめシート!LB49="","━",データとりまとめシート!B49)</f>
        <v>━</v>
      </c>
      <c r="L28" s="258" t="str">
        <f>IF(データとりまとめシート!B49="","━",データとりまとめシート!A49)</f>
        <v>━</v>
      </c>
      <c r="M28" s="258" t="str">
        <f>IF(L28="━","━",VLOOKUP(L28,選手情報打ち込み男子!$1:$1048576,2,FALSE))</f>
        <v>━</v>
      </c>
      <c r="N28" s="259" t="str">
        <f>IF(L28="━","━",VLOOKUP(L28,選手情報打ち込み男子!$1:$1048576,3,FALSE))</f>
        <v>━</v>
      </c>
      <c r="O28" s="260" t="str">
        <f>IF(L28="━","━",VLOOKUP(L28,選手情報打ち込み男子!$1:$1048576,6,FALSE))</f>
        <v>━</v>
      </c>
      <c r="P28" s="261" t="str">
        <f>IF(L28="━","━",VLOOKUP(L28,選手情報打ち込み男子!$1:$1048576,7,FALSE))</f>
        <v>━</v>
      </c>
      <c r="Q28" s="254" t="str">
        <f t="shared" si="6"/>
        <v>━</v>
      </c>
      <c r="R28" s="255" t="str">
        <f t="shared" si="7"/>
        <v>━</v>
      </c>
      <c r="S28" s="256" t="str">
        <f t="shared" si="8"/>
        <v>━</v>
      </c>
      <c r="T28" s="266"/>
    </row>
    <row r="29" spans="1:20" ht="24.75" customHeight="1" x14ac:dyDescent="0.15">
      <c r="A29" s="249" t="str">
        <f>IF(データとりまとめシート!B23="","━",データとりまとめシート!B23)</f>
        <v>━</v>
      </c>
      <c r="B29" s="250" t="str">
        <f>IF(データとりまとめシート!B23="","━",データとりまとめシート!A23)</f>
        <v>━</v>
      </c>
      <c r="C29" s="258" t="str">
        <f>IF(B29="━","━",VLOOKUP(B29,選手情報打ち込み男子!$1:$1048576,2,FALSE))</f>
        <v>━</v>
      </c>
      <c r="D29" s="259" t="str">
        <f>IF(B29="━","━",VLOOKUP(B29,選手情報打ち込み男子!$1:$1048576,3,FALSE))</f>
        <v>━</v>
      </c>
      <c r="E29" s="260" t="str">
        <f>IF(B29="━","━",VLOOKUP(B29,選手情報打ち込み男子!$1:$1048576,6,FALSE))</f>
        <v>━</v>
      </c>
      <c r="F29" s="261" t="str">
        <f>IF(B29="━","━",VLOOKUP(B29,選手情報打ち込み男子!$1:$1048576,7,FALSE))</f>
        <v>━</v>
      </c>
      <c r="G29" s="254" t="str">
        <f t="shared" si="3"/>
        <v>━</v>
      </c>
      <c r="H29" s="255" t="str">
        <f t="shared" si="4"/>
        <v>━</v>
      </c>
      <c r="I29" s="256" t="str">
        <f t="shared" si="5"/>
        <v>━</v>
      </c>
      <c r="J29" s="262"/>
      <c r="K29" s="257" t="str">
        <f>IF(データとりまとめシート!LB50="","━",データとりまとめシート!B50)</f>
        <v>━</v>
      </c>
      <c r="L29" s="258" t="str">
        <f>IF(データとりまとめシート!B50="","━",データとりまとめシート!A50)</f>
        <v>━</v>
      </c>
      <c r="M29" s="258" t="str">
        <f>IF(L29="━","━",VLOOKUP(L29,選手情報打ち込み男子!$1:$1048576,2,FALSE))</f>
        <v>━</v>
      </c>
      <c r="N29" s="259" t="str">
        <f>IF(L29="━","━",VLOOKUP(L29,選手情報打ち込み男子!$1:$1048576,3,FALSE))</f>
        <v>━</v>
      </c>
      <c r="O29" s="260" t="str">
        <f>IF(L29="━","━",VLOOKUP(L29,選手情報打ち込み男子!$1:$1048576,6,FALSE))</f>
        <v>━</v>
      </c>
      <c r="P29" s="261" t="str">
        <f>IF(L29="━","━",VLOOKUP(L29,選手情報打ち込み男子!$1:$1048576,7,FALSE))</f>
        <v>━</v>
      </c>
      <c r="Q29" s="254" t="str">
        <f t="shared" si="6"/>
        <v>━</v>
      </c>
      <c r="R29" s="255" t="str">
        <f t="shared" si="7"/>
        <v>━</v>
      </c>
      <c r="S29" s="256" t="str">
        <f t="shared" si="8"/>
        <v>━</v>
      </c>
      <c r="T29" s="266"/>
    </row>
    <row r="30" spans="1:20" ht="24.75" customHeight="1" x14ac:dyDescent="0.15">
      <c r="A30" s="249" t="str">
        <f>IF(データとりまとめシート!B24="","━",データとりまとめシート!B24)</f>
        <v>━</v>
      </c>
      <c r="B30" s="250" t="str">
        <f>IF(データとりまとめシート!B24="","━",データとりまとめシート!A24)</f>
        <v>━</v>
      </c>
      <c r="C30" s="258" t="str">
        <f>IF(B30="━","━",VLOOKUP(B30,選手情報打ち込み男子!$1:$1048576,2,FALSE))</f>
        <v>━</v>
      </c>
      <c r="D30" s="259" t="str">
        <f>IF(B30="━","━",VLOOKUP(B30,選手情報打ち込み男子!$1:$1048576,3,FALSE))</f>
        <v>━</v>
      </c>
      <c r="E30" s="260" t="str">
        <f>IF(B30="━","━",VLOOKUP(B30,選手情報打ち込み男子!$1:$1048576,6,FALSE))</f>
        <v>━</v>
      </c>
      <c r="F30" s="261" t="str">
        <f>IF(B30="━","━",VLOOKUP(B30,選手情報打ち込み男子!$1:$1048576,7,FALSE))</f>
        <v>━</v>
      </c>
      <c r="G30" s="254" t="str">
        <f t="shared" si="3"/>
        <v>━</v>
      </c>
      <c r="H30" s="255" t="str">
        <f t="shared" si="4"/>
        <v>━</v>
      </c>
      <c r="I30" s="256" t="str">
        <f t="shared" si="5"/>
        <v>━</v>
      </c>
      <c r="J30" s="262"/>
      <c r="K30" s="257" t="str">
        <f>IF(データとりまとめシート!LB51="","━",データとりまとめシート!B51)</f>
        <v>━</v>
      </c>
      <c r="L30" s="258" t="str">
        <f>IF(データとりまとめシート!B51="","━",データとりまとめシート!A51)</f>
        <v>━</v>
      </c>
      <c r="M30" s="258" t="str">
        <f>IF(L30="━","━",VLOOKUP(L30,選手情報打ち込み男子!$1:$1048576,2,FALSE))</f>
        <v>━</v>
      </c>
      <c r="N30" s="259" t="str">
        <f>IF(L30="━","━",VLOOKUP(L30,選手情報打ち込み男子!$1:$1048576,3,FALSE))</f>
        <v>━</v>
      </c>
      <c r="O30" s="260" t="str">
        <f>IF(L30="━","━",VLOOKUP(L30,選手情報打ち込み男子!$1:$1048576,6,FALSE))</f>
        <v>━</v>
      </c>
      <c r="P30" s="261" t="str">
        <f>IF(L30="━","━",VLOOKUP(L30,選手情報打ち込み男子!$1:$1048576,7,FALSE))</f>
        <v>━</v>
      </c>
      <c r="Q30" s="254" t="str">
        <f t="shared" si="6"/>
        <v>━</v>
      </c>
      <c r="R30" s="255" t="str">
        <f t="shared" si="7"/>
        <v>━</v>
      </c>
      <c r="S30" s="256" t="str">
        <f t="shared" si="8"/>
        <v>━</v>
      </c>
      <c r="T30" s="266"/>
    </row>
    <row r="31" spans="1:20" ht="24.75" customHeight="1" x14ac:dyDescent="0.15">
      <c r="A31" s="249" t="str">
        <f>IF(データとりまとめシート!B25="","━",データとりまとめシート!B25)</f>
        <v>━</v>
      </c>
      <c r="B31" s="250" t="str">
        <f>IF(データとりまとめシート!B25="","━",データとりまとめシート!A25)</f>
        <v>━</v>
      </c>
      <c r="C31" s="258" t="str">
        <f>IF(B31="━","━",VLOOKUP(B31,選手情報打ち込み男子!$1:$1048576,2,FALSE))</f>
        <v>━</v>
      </c>
      <c r="D31" s="259" t="str">
        <f>IF(B31="━","━",VLOOKUP(B31,選手情報打ち込み男子!$1:$1048576,3,FALSE))</f>
        <v>━</v>
      </c>
      <c r="E31" s="260" t="str">
        <f>IF(B31="━","━",VLOOKUP(B31,選手情報打ち込み男子!$1:$1048576,6,FALSE))</f>
        <v>━</v>
      </c>
      <c r="F31" s="261" t="str">
        <f>IF(B31="━","━",VLOOKUP(B31,選手情報打ち込み男子!$1:$1048576,7,FALSE))</f>
        <v>━</v>
      </c>
      <c r="G31" s="254" t="str">
        <f t="shared" si="3"/>
        <v>━</v>
      </c>
      <c r="H31" s="255" t="str">
        <f t="shared" si="4"/>
        <v>━</v>
      </c>
      <c r="I31" s="256" t="str">
        <f t="shared" si="5"/>
        <v>━</v>
      </c>
      <c r="J31" s="262"/>
      <c r="K31" s="257" t="str">
        <f>IF(データとりまとめシート!LB52="","━",データとりまとめシート!B52)</f>
        <v>━</v>
      </c>
      <c r="L31" s="258" t="str">
        <f>IF(データとりまとめシート!B52="","━",データとりまとめシート!A52)</f>
        <v>━</v>
      </c>
      <c r="M31" s="258" t="str">
        <f>IF(L31="━","━",VLOOKUP(L31,選手情報打ち込み男子!$1:$1048576,2,FALSE))</f>
        <v>━</v>
      </c>
      <c r="N31" s="259" t="str">
        <f>IF(L31="━","━",VLOOKUP(L31,選手情報打ち込み男子!$1:$1048576,3,FALSE))</f>
        <v>━</v>
      </c>
      <c r="O31" s="260" t="str">
        <f>IF(L31="━","━",VLOOKUP(L31,選手情報打ち込み男子!$1:$1048576,6,FALSE))</f>
        <v>━</v>
      </c>
      <c r="P31" s="261" t="str">
        <f>IF(L31="━","━",VLOOKUP(L31,選手情報打ち込み男子!$1:$1048576,7,FALSE))</f>
        <v>━</v>
      </c>
      <c r="Q31" s="254" t="str">
        <f t="shared" si="6"/>
        <v>━</v>
      </c>
      <c r="R31" s="255" t="str">
        <f t="shared" si="7"/>
        <v>━</v>
      </c>
      <c r="S31" s="256" t="str">
        <f t="shared" si="8"/>
        <v>━</v>
      </c>
      <c r="T31" s="266"/>
    </row>
    <row r="32" spans="1:20" ht="24.75" customHeight="1" x14ac:dyDescent="0.15">
      <c r="A32" s="249" t="str">
        <f>IF(データとりまとめシート!B26="","━",データとりまとめシート!B26)</f>
        <v>━</v>
      </c>
      <c r="B32" s="250" t="str">
        <f>IF(データとりまとめシート!B26="","━",データとりまとめシート!A26)</f>
        <v>━</v>
      </c>
      <c r="C32" s="258" t="str">
        <f>IF(B32="━","━",VLOOKUP(B32,選手情報打ち込み男子!$1:$1048576,2,FALSE))</f>
        <v>━</v>
      </c>
      <c r="D32" s="259" t="str">
        <f>IF(B32="━","━",VLOOKUP(B32,選手情報打ち込み男子!$1:$1048576,3,FALSE))</f>
        <v>━</v>
      </c>
      <c r="E32" s="260" t="str">
        <f>IF(B32="━","━",VLOOKUP(B32,選手情報打ち込み男子!$1:$1048576,6,FALSE))</f>
        <v>━</v>
      </c>
      <c r="F32" s="261" t="str">
        <f>IF(B32="━","━",VLOOKUP(B32,選手情報打ち込み男子!$1:$1048576,7,FALSE))</f>
        <v>━</v>
      </c>
      <c r="G32" s="254" t="str">
        <f t="shared" si="3"/>
        <v>━</v>
      </c>
      <c r="H32" s="255" t="str">
        <f t="shared" si="4"/>
        <v>━</v>
      </c>
      <c r="I32" s="256" t="str">
        <f t="shared" si="5"/>
        <v>━</v>
      </c>
      <c r="J32" s="262"/>
      <c r="K32" s="257" t="str">
        <f>IF(データとりまとめシート!LB53="","━",データとりまとめシート!B53)</f>
        <v>━</v>
      </c>
      <c r="L32" s="258" t="str">
        <f>IF(データとりまとめシート!B53="","━",データとりまとめシート!A53)</f>
        <v>━</v>
      </c>
      <c r="M32" s="258" t="str">
        <f>IF(L32="━","━",VLOOKUP(L32,選手情報打ち込み男子!$1:$1048576,2,FALSE))</f>
        <v>━</v>
      </c>
      <c r="N32" s="259" t="str">
        <f>IF(L32="━","━",VLOOKUP(L32,選手情報打ち込み男子!$1:$1048576,3,FALSE))</f>
        <v>━</v>
      </c>
      <c r="O32" s="260" t="str">
        <f>IF(L32="━","━",VLOOKUP(L32,選手情報打ち込み男子!$1:$1048576,6,FALSE))</f>
        <v>━</v>
      </c>
      <c r="P32" s="261" t="str">
        <f>IF(L32="━","━",VLOOKUP(L32,選手情報打ち込み男子!$1:$1048576,7,FALSE))</f>
        <v>━</v>
      </c>
      <c r="Q32" s="254" t="str">
        <f t="shared" si="6"/>
        <v>━</v>
      </c>
      <c r="R32" s="255" t="str">
        <f t="shared" si="7"/>
        <v>━</v>
      </c>
      <c r="S32" s="256" t="str">
        <f t="shared" si="8"/>
        <v>━</v>
      </c>
      <c r="T32" s="266"/>
    </row>
    <row r="33" spans="1:20" ht="24.75" customHeight="1" x14ac:dyDescent="0.15">
      <c r="A33" s="249" t="str">
        <f>IF(データとりまとめシート!B27="","━",データとりまとめシート!B27)</f>
        <v>━</v>
      </c>
      <c r="B33" s="250" t="str">
        <f>IF(データとりまとめシート!B27="","━",データとりまとめシート!A27)</f>
        <v>━</v>
      </c>
      <c r="C33" s="258" t="str">
        <f>IF(B33="━","━",VLOOKUP(B33,選手情報打ち込み男子!$1:$1048576,2,FALSE))</f>
        <v>━</v>
      </c>
      <c r="D33" s="259" t="str">
        <f>IF(B33="━","━",VLOOKUP(B33,選手情報打ち込み男子!$1:$1048576,3,FALSE))</f>
        <v>━</v>
      </c>
      <c r="E33" s="260" t="str">
        <f>IF(B33="━","━",VLOOKUP(B33,選手情報打ち込み男子!$1:$1048576,6,FALSE))</f>
        <v>━</v>
      </c>
      <c r="F33" s="261" t="str">
        <f>IF(B33="━","━",VLOOKUP(B33,選手情報打ち込み男子!$1:$1048576,7,FALSE))</f>
        <v>━</v>
      </c>
      <c r="G33" s="254" t="str">
        <f t="shared" si="3"/>
        <v>━</v>
      </c>
      <c r="H33" s="255" t="str">
        <f t="shared" si="4"/>
        <v>━</v>
      </c>
      <c r="I33" s="256" t="str">
        <f t="shared" si="5"/>
        <v>━</v>
      </c>
      <c r="J33" s="262"/>
      <c r="K33" s="257" t="str">
        <f>IF(データとりまとめシート!LB54="","━",データとりまとめシート!B54)</f>
        <v>━</v>
      </c>
      <c r="L33" s="258" t="str">
        <f>IF(データとりまとめシート!B54="","━",データとりまとめシート!A54)</f>
        <v>━</v>
      </c>
      <c r="M33" s="258" t="str">
        <f>IF(L33="━","━",VLOOKUP(L33,選手情報打ち込み男子!$1:$1048576,2,FALSE))</f>
        <v>━</v>
      </c>
      <c r="N33" s="259" t="str">
        <f>IF(L33="━","━",VLOOKUP(L33,選手情報打ち込み男子!$1:$1048576,3,FALSE))</f>
        <v>━</v>
      </c>
      <c r="O33" s="260" t="str">
        <f>IF(L33="━","━",VLOOKUP(L33,選手情報打ち込み男子!$1:$1048576,6,FALSE))</f>
        <v>━</v>
      </c>
      <c r="P33" s="261" t="str">
        <f>IF(L33="━","━",VLOOKUP(L33,選手情報打ち込み男子!$1:$1048576,7,FALSE))</f>
        <v>━</v>
      </c>
      <c r="Q33" s="254" t="str">
        <f t="shared" si="6"/>
        <v>━</v>
      </c>
      <c r="R33" s="255" t="str">
        <f t="shared" si="7"/>
        <v>━</v>
      </c>
      <c r="S33" s="256" t="str">
        <f t="shared" si="8"/>
        <v>━</v>
      </c>
      <c r="T33" s="266"/>
    </row>
    <row r="34" spans="1:20" ht="24.75" customHeight="1" x14ac:dyDescent="0.15">
      <c r="A34" s="249" t="str">
        <f>IF(データとりまとめシート!B28="","━",データとりまとめシート!B28)</f>
        <v>━</v>
      </c>
      <c r="B34" s="250" t="str">
        <f>IF(データとりまとめシート!B28="","━",データとりまとめシート!A28)</f>
        <v>━</v>
      </c>
      <c r="C34" s="258" t="str">
        <f>IF(B34="━","━",VLOOKUP(B34,選手情報打ち込み男子!$1:$1048576,2,FALSE))</f>
        <v>━</v>
      </c>
      <c r="D34" s="259" t="str">
        <f>IF(B34="━","━",VLOOKUP(B34,選手情報打ち込み男子!$1:$1048576,3,FALSE))</f>
        <v>━</v>
      </c>
      <c r="E34" s="260" t="str">
        <f>IF(B34="━","━",VLOOKUP(B34,選手情報打ち込み男子!$1:$1048576,6,FALSE))</f>
        <v>━</v>
      </c>
      <c r="F34" s="261" t="str">
        <f>IF(B34="━","━",VLOOKUP(B34,選手情報打ち込み男子!$1:$1048576,7,FALSE))</f>
        <v>━</v>
      </c>
      <c r="G34" s="254" t="str">
        <f t="shared" si="3"/>
        <v>━</v>
      </c>
      <c r="H34" s="255" t="str">
        <f t="shared" si="4"/>
        <v>━</v>
      </c>
      <c r="I34" s="256" t="str">
        <f t="shared" si="5"/>
        <v>━</v>
      </c>
      <c r="J34" s="262"/>
      <c r="K34" s="257" t="str">
        <f>IF(データとりまとめシート!LB55="","━",データとりまとめシート!B55)</f>
        <v>━</v>
      </c>
      <c r="L34" s="258" t="str">
        <f>IF(データとりまとめシート!B55="","━",データとりまとめシート!A55)</f>
        <v>━</v>
      </c>
      <c r="M34" s="258" t="str">
        <f>IF(L34="━","━",VLOOKUP(L34,選手情報打ち込み男子!$1:$1048576,2,FALSE))</f>
        <v>━</v>
      </c>
      <c r="N34" s="259" t="str">
        <f>IF(L34="━","━",VLOOKUP(L34,選手情報打ち込み男子!$1:$1048576,3,FALSE))</f>
        <v>━</v>
      </c>
      <c r="O34" s="260" t="str">
        <f>IF(L34="━","━",VLOOKUP(L34,選手情報打ち込み男子!$1:$1048576,6,FALSE))</f>
        <v>━</v>
      </c>
      <c r="P34" s="261" t="str">
        <f>IF(L34="━","━",VLOOKUP(L34,選手情報打ち込み男子!$1:$1048576,7,FALSE))</f>
        <v>━</v>
      </c>
      <c r="Q34" s="254" t="str">
        <f t="shared" si="6"/>
        <v>━</v>
      </c>
      <c r="R34" s="255" t="str">
        <f t="shared" si="7"/>
        <v>━</v>
      </c>
      <c r="S34" s="256" t="str">
        <f t="shared" si="8"/>
        <v>━</v>
      </c>
      <c r="T34" s="266"/>
    </row>
    <row r="35" spans="1:20" ht="24.75" customHeight="1" x14ac:dyDescent="0.15">
      <c r="A35" s="249" t="str">
        <f>IF(データとりまとめシート!B29="","━",データとりまとめシート!B29)</f>
        <v>━</v>
      </c>
      <c r="B35" s="250" t="str">
        <f>IF(データとりまとめシート!B29="","━",データとりまとめシート!A29)</f>
        <v>━</v>
      </c>
      <c r="C35" s="258" t="str">
        <f>IF(B35="━","━",VLOOKUP(B35,選手情報打ち込み男子!$1:$1048576,2,FALSE))</f>
        <v>━</v>
      </c>
      <c r="D35" s="259" t="str">
        <f>IF(B35="━","━",VLOOKUP(B35,選手情報打ち込み男子!$1:$1048576,3,FALSE))</f>
        <v>━</v>
      </c>
      <c r="E35" s="260" t="str">
        <f>IF(B35="━","━",VLOOKUP(B35,選手情報打ち込み男子!$1:$1048576,6,FALSE))</f>
        <v>━</v>
      </c>
      <c r="F35" s="261" t="str">
        <f>IF(B35="━","━",VLOOKUP(B35,選手情報打ち込み男子!$1:$1048576,7,FALSE))</f>
        <v>━</v>
      </c>
      <c r="G35" s="254" t="str">
        <f t="shared" si="3"/>
        <v>━</v>
      </c>
      <c r="H35" s="255" t="str">
        <f t="shared" si="4"/>
        <v>━</v>
      </c>
      <c r="I35" s="256" t="str">
        <f t="shared" si="5"/>
        <v>━</v>
      </c>
      <c r="J35" s="262"/>
      <c r="K35" s="257" t="str">
        <f>IF(データとりまとめシート!LB56="","━",データとりまとめシート!B56)</f>
        <v>━</v>
      </c>
      <c r="L35" s="258" t="str">
        <f>IF(データとりまとめシート!B56="","━",データとりまとめシート!A56)</f>
        <v>━</v>
      </c>
      <c r="M35" s="258" t="str">
        <f>IF(L35="━","━",VLOOKUP(L35,選手情報打ち込み男子!$1:$1048576,2,FALSE))</f>
        <v>━</v>
      </c>
      <c r="N35" s="259" t="str">
        <f>IF(L35="━","━",VLOOKUP(L35,選手情報打ち込み男子!$1:$1048576,3,FALSE))</f>
        <v>━</v>
      </c>
      <c r="O35" s="260" t="str">
        <f>IF(L35="━","━",VLOOKUP(L35,選手情報打ち込み男子!$1:$1048576,6,FALSE))</f>
        <v>━</v>
      </c>
      <c r="P35" s="261" t="str">
        <f>IF(L35="━","━",VLOOKUP(L35,選手情報打ち込み男子!$1:$1048576,7,FALSE))</f>
        <v>━</v>
      </c>
      <c r="Q35" s="254" t="str">
        <f t="shared" si="6"/>
        <v>━</v>
      </c>
      <c r="R35" s="255" t="str">
        <f t="shared" si="7"/>
        <v>━</v>
      </c>
      <c r="S35" s="256" t="str">
        <f t="shared" si="8"/>
        <v>━</v>
      </c>
      <c r="T35" s="266"/>
    </row>
    <row r="36" spans="1:20" ht="24.75" customHeight="1" x14ac:dyDescent="0.15">
      <c r="A36" s="249" t="str">
        <f>IF(データとりまとめシート!B30="","━",データとりまとめシート!B30)</f>
        <v>━</v>
      </c>
      <c r="B36" s="250" t="str">
        <f>IF(データとりまとめシート!B30="","━",データとりまとめシート!A30)</f>
        <v>━</v>
      </c>
      <c r="C36" s="258" t="str">
        <f>IF(B36="━","━",VLOOKUP(B36,選手情報打ち込み男子!$1:$1048576,2,FALSE))</f>
        <v>━</v>
      </c>
      <c r="D36" s="259" t="str">
        <f>IF(B36="━","━",VLOOKUP(B36,選手情報打ち込み男子!$1:$1048576,3,FALSE))</f>
        <v>━</v>
      </c>
      <c r="E36" s="260" t="str">
        <f>IF(B36="━","━",VLOOKUP(B36,選手情報打ち込み男子!$1:$1048576,6,FALSE))</f>
        <v>━</v>
      </c>
      <c r="F36" s="261" t="str">
        <f>IF(B36="━","━",VLOOKUP(B36,選手情報打ち込み男子!$1:$1048576,7,FALSE))</f>
        <v>━</v>
      </c>
      <c r="G36" s="254" t="str">
        <f t="shared" si="3"/>
        <v>━</v>
      </c>
      <c r="H36" s="255" t="str">
        <f t="shared" si="4"/>
        <v>━</v>
      </c>
      <c r="I36" s="256" t="str">
        <f t="shared" si="5"/>
        <v>━</v>
      </c>
      <c r="J36" s="262"/>
      <c r="K36" s="257" t="str">
        <f>IF(データとりまとめシート!LB57="","━",データとりまとめシート!B57)</f>
        <v>━</v>
      </c>
      <c r="L36" s="258" t="str">
        <f>IF(データとりまとめシート!B57="","━",データとりまとめシート!A57)</f>
        <v>━</v>
      </c>
      <c r="M36" s="258" t="str">
        <f>IF(L36="━","━",VLOOKUP(L36,選手情報打ち込み男子!$1:$1048576,2,FALSE))</f>
        <v>━</v>
      </c>
      <c r="N36" s="259" t="str">
        <f>IF(L36="━","━",VLOOKUP(L36,選手情報打ち込み男子!$1:$1048576,3,FALSE))</f>
        <v>━</v>
      </c>
      <c r="O36" s="260" t="str">
        <f>IF(L36="━","━",VLOOKUP(L36,選手情報打ち込み男子!$1:$1048576,6,FALSE))</f>
        <v>━</v>
      </c>
      <c r="P36" s="261" t="str">
        <f>IF(L36="━","━",VLOOKUP(L36,選手情報打ち込み男子!$1:$1048576,7,FALSE))</f>
        <v>━</v>
      </c>
      <c r="Q36" s="254" t="str">
        <f t="shared" si="6"/>
        <v>━</v>
      </c>
      <c r="R36" s="255" t="str">
        <f t="shared" si="7"/>
        <v>━</v>
      </c>
      <c r="S36" s="256" t="str">
        <f t="shared" si="8"/>
        <v>━</v>
      </c>
      <c r="T36" s="266"/>
    </row>
    <row r="37" spans="1:20" ht="24.75" customHeight="1" x14ac:dyDescent="0.15">
      <c r="A37" s="249" t="str">
        <f>IF(データとりまとめシート!B31="","━",データとりまとめシート!B31)</f>
        <v>━</v>
      </c>
      <c r="B37" s="250" t="str">
        <f>IF(データとりまとめシート!B31="","━",データとりまとめシート!A31)</f>
        <v>━</v>
      </c>
      <c r="C37" s="258" t="str">
        <f>IF(B37="━","━",VLOOKUP(B37,選手情報打ち込み男子!$1:$1048576,2,FALSE))</f>
        <v>━</v>
      </c>
      <c r="D37" s="259" t="str">
        <f>IF(B37="━","━",VLOOKUP(B37,選手情報打ち込み男子!$1:$1048576,3,FALSE))</f>
        <v>━</v>
      </c>
      <c r="E37" s="260" t="str">
        <f>IF(B37="━","━",VLOOKUP(B37,選手情報打ち込み男子!$1:$1048576,6,FALSE))</f>
        <v>━</v>
      </c>
      <c r="F37" s="261" t="str">
        <f>IF(B37="━","━",VLOOKUP(B37,選手情報打ち込み男子!$1:$1048576,7,FALSE))</f>
        <v>━</v>
      </c>
      <c r="G37" s="254" t="str">
        <f t="shared" si="3"/>
        <v>━</v>
      </c>
      <c r="H37" s="255" t="str">
        <f t="shared" si="4"/>
        <v>━</v>
      </c>
      <c r="I37" s="256" t="str">
        <f t="shared" si="5"/>
        <v>━</v>
      </c>
      <c r="J37" s="262"/>
      <c r="K37" s="257" t="str">
        <f>IF(データとりまとめシート!LB58="","━",データとりまとめシート!B58)</f>
        <v>━</v>
      </c>
      <c r="L37" s="258" t="str">
        <f>IF(データとりまとめシート!B58="","━",データとりまとめシート!A58)</f>
        <v>━</v>
      </c>
      <c r="M37" s="258" t="str">
        <f>IF(L37="━","━",VLOOKUP(L37,選手情報打ち込み男子!$1:$1048576,2,FALSE))</f>
        <v>━</v>
      </c>
      <c r="N37" s="259" t="str">
        <f>IF(L37="━","━",VLOOKUP(L37,選手情報打ち込み男子!$1:$1048576,3,FALSE))</f>
        <v>━</v>
      </c>
      <c r="O37" s="260" t="str">
        <f>IF(L37="━","━",VLOOKUP(L37,選手情報打ち込み男子!$1:$1048576,6,FALSE))</f>
        <v>━</v>
      </c>
      <c r="P37" s="261" t="str">
        <f>IF(L37="━","━",VLOOKUP(L37,選手情報打ち込み男子!$1:$1048576,7,FALSE))</f>
        <v>━</v>
      </c>
      <c r="Q37" s="254" t="str">
        <f t="shared" si="6"/>
        <v>━</v>
      </c>
      <c r="R37" s="255" t="str">
        <f t="shared" si="7"/>
        <v>━</v>
      </c>
      <c r="S37" s="256" t="str">
        <f t="shared" si="8"/>
        <v>━</v>
      </c>
      <c r="T37" s="266"/>
    </row>
    <row r="38" spans="1:20" ht="24.75" customHeight="1" x14ac:dyDescent="0.15">
      <c r="A38" s="249" t="str">
        <f>IF(データとりまとめシート!B32="","━",データとりまとめシート!B32)</f>
        <v>━</v>
      </c>
      <c r="B38" s="250" t="str">
        <f>IF(データとりまとめシート!B32="","━",データとりまとめシート!A32)</f>
        <v>━</v>
      </c>
      <c r="C38" s="258" t="str">
        <f>IF(B38="━","━",VLOOKUP(B38,選手情報打ち込み男子!$1:$1048576,2,FALSE))</f>
        <v>━</v>
      </c>
      <c r="D38" s="259" t="str">
        <f>IF(B38="━","━",VLOOKUP(B38,選手情報打ち込み男子!$1:$1048576,3,FALSE))</f>
        <v>━</v>
      </c>
      <c r="E38" s="260" t="str">
        <f>IF(B38="━","━",VLOOKUP(B38,選手情報打ち込み男子!$1:$1048576,6,FALSE))</f>
        <v>━</v>
      </c>
      <c r="F38" s="261" t="str">
        <f>IF(B38="━","━",VLOOKUP(B38,選手情報打ち込み男子!$1:$1048576,7,FALSE))</f>
        <v>━</v>
      </c>
      <c r="G38" s="254" t="str">
        <f t="shared" si="3"/>
        <v>━</v>
      </c>
      <c r="H38" s="255" t="str">
        <f t="shared" si="4"/>
        <v>━</v>
      </c>
      <c r="I38" s="256" t="str">
        <f t="shared" si="5"/>
        <v>━</v>
      </c>
      <c r="J38" s="262"/>
      <c r="K38" s="257" t="str">
        <f>IF(データとりまとめシート!LB59="","━",データとりまとめシート!B59)</f>
        <v>━</v>
      </c>
      <c r="L38" s="258" t="str">
        <f>IF(データとりまとめシート!B59="","━",データとりまとめシート!A59)</f>
        <v>━</v>
      </c>
      <c r="M38" s="258" t="str">
        <f>IF(L38="━","━",VLOOKUP(L38,選手情報打ち込み男子!$1:$1048576,2,FALSE))</f>
        <v>━</v>
      </c>
      <c r="N38" s="259" t="str">
        <f>IF(L38="━","━",VLOOKUP(L38,選手情報打ち込み男子!$1:$1048576,3,FALSE))</f>
        <v>━</v>
      </c>
      <c r="O38" s="260" t="str">
        <f>IF(L38="━","━",VLOOKUP(L38,選手情報打ち込み男子!$1:$1048576,6,FALSE))</f>
        <v>━</v>
      </c>
      <c r="P38" s="261" t="str">
        <f>IF(L38="━","━",VLOOKUP(L38,選手情報打ち込み男子!$1:$1048576,7,FALSE))</f>
        <v>━</v>
      </c>
      <c r="Q38" s="254" t="str">
        <f t="shared" si="6"/>
        <v>━</v>
      </c>
      <c r="R38" s="255" t="str">
        <f t="shared" si="7"/>
        <v>━</v>
      </c>
      <c r="S38" s="256" t="str">
        <f t="shared" si="8"/>
        <v>━</v>
      </c>
      <c r="T38" s="266"/>
    </row>
    <row r="39" spans="1:20" ht="24.75" customHeight="1" x14ac:dyDescent="0.15">
      <c r="A39" s="249" t="str">
        <f>IF(データとりまとめシート!B33="","━",データとりまとめシート!B33)</f>
        <v>━</v>
      </c>
      <c r="B39" s="250" t="str">
        <f>IF(データとりまとめシート!B33="","━",データとりまとめシート!A33)</f>
        <v>━</v>
      </c>
      <c r="C39" s="258" t="str">
        <f>IF(B39="━","━",VLOOKUP(B39,選手情報打ち込み男子!$1:$1048576,2,FALSE))</f>
        <v>━</v>
      </c>
      <c r="D39" s="259" t="str">
        <f>IF(B39="━","━",VLOOKUP(B39,選手情報打ち込み男子!$1:$1048576,3,FALSE))</f>
        <v>━</v>
      </c>
      <c r="E39" s="260" t="str">
        <f>IF(B39="━","━",VLOOKUP(B39,選手情報打ち込み男子!$1:$1048576,6,FALSE))</f>
        <v>━</v>
      </c>
      <c r="F39" s="261" t="str">
        <f>IF(B39="━","━",VLOOKUP(B39,選手情報打ち込み男子!$1:$1048576,7,FALSE))</f>
        <v>━</v>
      </c>
      <c r="G39" s="254" t="str">
        <f t="shared" si="3"/>
        <v>━</v>
      </c>
      <c r="H39" s="255" t="str">
        <f t="shared" si="4"/>
        <v>━</v>
      </c>
      <c r="I39" s="256" t="str">
        <f t="shared" si="5"/>
        <v>━</v>
      </c>
      <c r="J39" s="262"/>
      <c r="K39" s="257" t="str">
        <f>IF(データとりまとめシート!LB60="","━",データとりまとめシート!B60)</f>
        <v>━</v>
      </c>
      <c r="L39" s="258" t="str">
        <f>IF(データとりまとめシート!B60="","━",データとりまとめシート!A60)</f>
        <v>━</v>
      </c>
      <c r="M39" s="258" t="str">
        <f>IF(L39="━","━",VLOOKUP(L39,選手情報打ち込み男子!$1:$1048576,2,FALSE))</f>
        <v>━</v>
      </c>
      <c r="N39" s="259" t="str">
        <f>IF(L39="━","━",VLOOKUP(L39,選手情報打ち込み男子!$1:$1048576,3,FALSE))</f>
        <v>━</v>
      </c>
      <c r="O39" s="260" t="str">
        <f>IF(L39="━","━",VLOOKUP(L39,選手情報打ち込み男子!$1:$1048576,6,FALSE))</f>
        <v>━</v>
      </c>
      <c r="P39" s="261" t="str">
        <f>IF(L39="━","━",VLOOKUP(L39,選手情報打ち込み男子!$1:$1048576,7,FALSE))</f>
        <v>━</v>
      </c>
      <c r="Q39" s="254" t="str">
        <f t="shared" si="6"/>
        <v>━</v>
      </c>
      <c r="R39" s="255" t="str">
        <f t="shared" si="7"/>
        <v>━</v>
      </c>
      <c r="S39" s="256" t="str">
        <f t="shared" si="8"/>
        <v>━</v>
      </c>
      <c r="T39" s="266"/>
    </row>
    <row r="40" spans="1:20" ht="24.75" customHeight="1" x14ac:dyDescent="0.15">
      <c r="A40" s="249" t="str">
        <f>IF(データとりまとめシート!B34="","━",データとりまとめシート!B34)</f>
        <v>━</v>
      </c>
      <c r="B40" s="250" t="str">
        <f>IF(データとりまとめシート!B34="","━",データとりまとめシート!A34)</f>
        <v>━</v>
      </c>
      <c r="C40" s="258" t="str">
        <f>IF(B40="━","━",VLOOKUP(B40,選手情報打ち込み男子!$1:$1048576,2,FALSE))</f>
        <v>━</v>
      </c>
      <c r="D40" s="259" t="str">
        <f>IF(B40="━","━",VLOOKUP(B40,選手情報打ち込み男子!$1:$1048576,3,FALSE))</f>
        <v>━</v>
      </c>
      <c r="E40" s="260" t="str">
        <f>IF(B40="━","━",VLOOKUP(B40,選手情報打ち込み男子!$1:$1048576,6,FALSE))</f>
        <v>━</v>
      </c>
      <c r="F40" s="261" t="str">
        <f>IF(B40="━","━",VLOOKUP(B40,選手情報打ち込み男子!$1:$1048576,7,FALSE))</f>
        <v>━</v>
      </c>
      <c r="G40" s="254" t="str">
        <f t="shared" si="3"/>
        <v>━</v>
      </c>
      <c r="H40" s="255" t="str">
        <f t="shared" si="4"/>
        <v>━</v>
      </c>
      <c r="I40" s="256" t="str">
        <f t="shared" si="5"/>
        <v>━</v>
      </c>
      <c r="J40" s="262"/>
      <c r="K40" s="257" t="str">
        <f>IF(データとりまとめシート!LB61="","━",データとりまとめシート!B61)</f>
        <v>━</v>
      </c>
      <c r="L40" s="258" t="str">
        <f>IF(データとりまとめシート!B61="","━",データとりまとめシート!A61)</f>
        <v>━</v>
      </c>
      <c r="M40" s="267" t="str">
        <f>IF(L40="━","━",VLOOKUP(L40,選手情報打ち込み男子!$1:$1048576,2,FALSE))</f>
        <v>━</v>
      </c>
      <c r="N40" s="268" t="str">
        <f>IF(L40="━","━",VLOOKUP(L40,選手情報打ち込み男子!$1:$1048576,3,FALSE))</f>
        <v>━</v>
      </c>
      <c r="O40" s="260" t="str">
        <f>IF(L40="━","━",VLOOKUP(L40,選手情報打ち込み男子!$1:$1048576,6,FALSE))</f>
        <v>━</v>
      </c>
      <c r="P40" s="261" t="str">
        <f>IF(L40="━","━",VLOOKUP(L40,選手情報打ち込み男子!$1:$1048576,7,FALSE))</f>
        <v>━</v>
      </c>
      <c r="Q40" s="269" t="str">
        <f t="shared" si="6"/>
        <v>━</v>
      </c>
      <c r="R40" s="270" t="str">
        <f t="shared" si="7"/>
        <v>━</v>
      </c>
      <c r="S40" s="269" t="str">
        <f t="shared" si="8"/>
        <v>━</v>
      </c>
      <c r="T40" s="266"/>
    </row>
    <row r="41" spans="1:20" ht="24.75" customHeight="1" x14ac:dyDescent="0.15">
      <c r="A41" s="249" t="str">
        <f>IF(データとりまとめシート!B35="","━",データとりまとめシート!B35)</f>
        <v>━</v>
      </c>
      <c r="B41" s="250" t="str">
        <f>IF(データとりまとめシート!B35="","━",データとりまとめシート!A35)</f>
        <v>━</v>
      </c>
      <c r="C41" s="258" t="str">
        <f>IF(B41="━","━",VLOOKUP(B41,選手情報打ち込み男子!$1:$1048576,2,FALSE))</f>
        <v>━</v>
      </c>
      <c r="D41" s="259" t="str">
        <f>IF(B41="━","━",VLOOKUP(B41,選手情報打ち込み男子!$1:$1048576,3,FALSE))</f>
        <v>━</v>
      </c>
      <c r="E41" s="260" t="str">
        <f>IF(B41="━","━",VLOOKUP(B41,選手情報打ち込み男子!$1:$1048576,6,FALSE))</f>
        <v>━</v>
      </c>
      <c r="F41" s="261" t="str">
        <f>IF(B41="━","━",VLOOKUP(B41,選手情報打ち込み男子!$1:$1048576,7,FALSE))</f>
        <v>━</v>
      </c>
      <c r="G41" s="254" t="str">
        <f t="shared" si="3"/>
        <v>━</v>
      </c>
      <c r="H41" s="255" t="str">
        <f t="shared" si="4"/>
        <v>━</v>
      </c>
      <c r="I41" s="256" t="str">
        <f t="shared" si="5"/>
        <v>━</v>
      </c>
      <c r="J41" s="262"/>
      <c r="K41" s="257" t="str">
        <f>IF(データとりまとめシート!LB62="","━",データとりまとめシート!B62)</f>
        <v>━</v>
      </c>
      <c r="L41" s="258" t="str">
        <f>IF(データとりまとめシート!B62="","━",データとりまとめシート!A62)</f>
        <v>━</v>
      </c>
      <c r="M41" s="267" t="str">
        <f>IF(L41="━","━",VLOOKUP(L41,選手情報打ち込み男子!$1:$1048576,2,FALSE))</f>
        <v>━</v>
      </c>
      <c r="N41" s="268" t="str">
        <f>IF(L41="━","━",VLOOKUP(L41,選手情報打ち込み男子!$1:$1048576,3,FALSE))</f>
        <v>━</v>
      </c>
      <c r="O41" s="260" t="str">
        <f>IF(L41="━","━",VLOOKUP(L41,選手情報打ち込み男子!$1:$1048576,6,FALSE))</f>
        <v>━</v>
      </c>
      <c r="P41" s="261" t="str">
        <f>IF(L41="━","━",VLOOKUP(L41,選手情報打ち込み男子!$1:$1048576,7,FALSE))</f>
        <v>━</v>
      </c>
      <c r="Q41" s="269" t="str">
        <f t="shared" si="6"/>
        <v>━</v>
      </c>
      <c r="R41" s="270" t="str">
        <f t="shared" si="7"/>
        <v>━</v>
      </c>
      <c r="S41" s="269" t="str">
        <f t="shared" si="8"/>
        <v>━</v>
      </c>
      <c r="T41" s="266"/>
    </row>
    <row r="42" spans="1:20" ht="24.75" customHeight="1" x14ac:dyDescent="0.15">
      <c r="A42" s="249" t="str">
        <f>IF(データとりまとめシート!B36="","━",データとりまとめシート!B36)</f>
        <v>━</v>
      </c>
      <c r="B42" s="250" t="str">
        <f>IF(データとりまとめシート!B36="","━",データとりまとめシート!A36)</f>
        <v>━</v>
      </c>
      <c r="C42" s="258" t="str">
        <f>IF(B42="━","━",VLOOKUP(B42,選手情報打ち込み男子!$1:$1048576,2,FALSE))</f>
        <v>━</v>
      </c>
      <c r="D42" s="259" t="str">
        <f>IF(B42="━","━",VLOOKUP(B42,選手情報打ち込み男子!$1:$1048576,3,FALSE))</f>
        <v>━</v>
      </c>
      <c r="E42" s="260" t="str">
        <f>IF(B42="━","━",VLOOKUP(B42,選手情報打ち込み男子!$1:$1048576,6,FALSE))</f>
        <v>━</v>
      </c>
      <c r="F42" s="261" t="str">
        <f>IF(B42="━","━",VLOOKUP(B42,選手情報打ち込み男子!$1:$1048576,7,FALSE))</f>
        <v>━</v>
      </c>
      <c r="G42" s="254" t="str">
        <f t="shared" si="3"/>
        <v>━</v>
      </c>
      <c r="H42" s="255" t="str">
        <f t="shared" si="4"/>
        <v>━</v>
      </c>
      <c r="I42" s="256" t="str">
        <f t="shared" si="5"/>
        <v>━</v>
      </c>
      <c r="J42" s="262"/>
      <c r="K42" s="257" t="str">
        <f>IF(データとりまとめシート!LB63="","━",データとりまとめシート!B63)</f>
        <v>━</v>
      </c>
      <c r="L42" s="258" t="str">
        <f>IF(データとりまとめシート!B63="","━",データとりまとめシート!A63)</f>
        <v>━</v>
      </c>
      <c r="M42" s="267" t="str">
        <f>IF(L42="━","━",VLOOKUP(L42,選手情報打ち込み男子!$1:$1048576,2,FALSE))</f>
        <v>━</v>
      </c>
      <c r="N42" s="268" t="str">
        <f>IF(L42="━","━",VLOOKUP(L42,選手情報打ち込み男子!$1:$1048576,3,FALSE))</f>
        <v>━</v>
      </c>
      <c r="O42" s="260" t="str">
        <f>IF(L42="━","━",VLOOKUP(L42,選手情報打ち込み男子!$1:$1048576,6,FALSE))</f>
        <v>━</v>
      </c>
      <c r="P42" s="261" t="str">
        <f>IF(L42="━","━",VLOOKUP(L42,選手情報打ち込み男子!$1:$1048576,7,FALSE))</f>
        <v>━</v>
      </c>
      <c r="Q42" s="269" t="str">
        <f t="shared" si="6"/>
        <v>━</v>
      </c>
      <c r="R42" s="270" t="str">
        <f t="shared" si="7"/>
        <v>━</v>
      </c>
      <c r="S42" s="269" t="str">
        <f t="shared" si="8"/>
        <v>━</v>
      </c>
      <c r="T42" s="266"/>
    </row>
    <row r="43" spans="1:20" ht="24.75" customHeight="1" x14ac:dyDescent="0.15">
      <c r="A43" s="249" t="str">
        <f>IF(データとりまとめシート!B37="","━",データとりまとめシート!B37)</f>
        <v>━</v>
      </c>
      <c r="B43" s="250" t="str">
        <f>IF(データとりまとめシート!B37="","━",データとりまとめシート!A37)</f>
        <v>━</v>
      </c>
      <c r="C43" s="258" t="str">
        <f>IF(B43="━","━",VLOOKUP(B43,選手情報打ち込み男子!$1:$1048576,2,FALSE))</f>
        <v>━</v>
      </c>
      <c r="D43" s="259" t="str">
        <f>IF(B43="━","━",VLOOKUP(B43,選手情報打ち込み男子!$1:$1048576,3,FALSE))</f>
        <v>━</v>
      </c>
      <c r="E43" s="260" t="str">
        <f>IF(B43="━","━",VLOOKUP(B43,選手情報打ち込み男子!$1:$1048576,6,FALSE))</f>
        <v>━</v>
      </c>
      <c r="F43" s="261" t="str">
        <f>IF(B43="━","━",VLOOKUP(B43,選手情報打ち込み男子!$1:$1048576,7,FALSE))</f>
        <v>━</v>
      </c>
      <c r="G43" s="254" t="str">
        <f t="shared" si="3"/>
        <v>━</v>
      </c>
      <c r="H43" s="255" t="str">
        <f t="shared" si="4"/>
        <v>━</v>
      </c>
      <c r="I43" s="256" t="str">
        <f t="shared" si="5"/>
        <v>━</v>
      </c>
      <c r="J43" s="262"/>
      <c r="K43" s="257" t="str">
        <f>IF(データとりまとめシート!LB64="","━",データとりまとめシート!B64)</f>
        <v>━</v>
      </c>
      <c r="L43" s="258" t="str">
        <f>IF(データとりまとめシート!B64="","━",データとりまとめシート!A64)</f>
        <v>━</v>
      </c>
      <c r="M43" s="267" t="str">
        <f>IF(L43="━","━",VLOOKUP(L43,選手情報打ち込み男子!$1:$1048576,2,FALSE))</f>
        <v>━</v>
      </c>
      <c r="N43" s="268" t="str">
        <f>IF(L43="━","━",VLOOKUP(L43,選手情報打ち込み男子!$1:$1048576,3,FALSE))</f>
        <v>━</v>
      </c>
      <c r="O43" s="260" t="str">
        <f>IF(L43="━","━",VLOOKUP(L43,選手情報打ち込み男子!$1:$1048576,6,FALSE))</f>
        <v>━</v>
      </c>
      <c r="P43" s="261" t="str">
        <f>IF(L43="━","━",VLOOKUP(L43,選手情報打ち込み男子!$1:$1048576,7,FALSE))</f>
        <v>━</v>
      </c>
      <c r="Q43" s="269" t="str">
        <f t="shared" si="6"/>
        <v>━</v>
      </c>
      <c r="R43" s="270" t="str">
        <f t="shared" si="7"/>
        <v>━</v>
      </c>
      <c r="S43" s="269" t="str">
        <f t="shared" si="8"/>
        <v>━</v>
      </c>
      <c r="T43" s="266"/>
    </row>
    <row r="44" spans="1:20" ht="19.5" customHeight="1" x14ac:dyDescent="0.15">
      <c r="G44" s="343" t="s">
        <v>116</v>
      </c>
      <c r="H44" s="343"/>
      <c r="I44" s="343"/>
      <c r="J44" s="343"/>
      <c r="Q44" s="343" t="s">
        <v>116</v>
      </c>
      <c r="R44" s="343"/>
      <c r="S44" s="343"/>
      <c r="T44" s="343"/>
    </row>
    <row r="45" spans="1:20" ht="19.5" customHeight="1" x14ac:dyDescent="0.15"/>
    <row r="46" spans="1:20" ht="19.5" customHeight="1" x14ac:dyDescent="0.15"/>
    <row r="47" spans="1:20" ht="19.5" customHeight="1" x14ac:dyDescent="0.15"/>
    <row r="48" spans="1:20" ht="19.5" customHeight="1" x14ac:dyDescent="0.15"/>
    <row r="49" ht="19.5" customHeight="1" x14ac:dyDescent="0.15"/>
    <row r="50" ht="19.5" customHeight="1" x14ac:dyDescent="0.15"/>
    <row r="51" ht="19.5" customHeight="1" x14ac:dyDescent="0.15"/>
    <row r="52" ht="18" customHeight="1" x14ac:dyDescent="0.15"/>
  </sheetData>
  <sheetProtection algorithmName="SHA-512" hashValue="Szz1CqcQhhMja5QqX+vkcquqlU3ZD2OlvQrsYBA5xSEorS2uv460Uf9cZ4WdUvzPoFD+mprSOIzo108AkBOhmA==" saltValue="RlBesHtYhvVGoAX9e7fm1Q==" spinCount="100000" sheet="1" objects="1" scenarios="1"/>
  <protectedRanges>
    <protectedRange sqref="C6:N7 K4 M4:N4 T4 L9:O14 B9:E10 B12:E13 E14:E15" name="範囲1"/>
  </protectedRanges>
  <mergeCells count="13">
    <mergeCell ref="L13:O14"/>
    <mergeCell ref="G44:J44"/>
    <mergeCell ref="Q44:T44"/>
    <mergeCell ref="A1:T1"/>
    <mergeCell ref="M4:N4"/>
    <mergeCell ref="C6:N7"/>
    <mergeCell ref="O6:P7"/>
    <mergeCell ref="B9:E10"/>
    <mergeCell ref="L9:O10"/>
    <mergeCell ref="P9:P10"/>
    <mergeCell ref="Q9:T13"/>
    <mergeCell ref="L11:O12"/>
    <mergeCell ref="B12:E13"/>
  </mergeCells>
  <phoneticPr fontId="35"/>
  <pageMargins left="0.51181102362204722" right="0.31496062992125984" top="0.55118110236220474" bottom="0.55118110236220474" header="0.31496062992125984" footer="0.31496062992125984"/>
  <pageSetup paperSize="9" scale="59" orientation="landscape" horizontalDpi="4294967293"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19B40-09DA-4DBC-8058-1E5C60B5DF25}">
  <sheetPr>
    <tabColor rgb="FFFF3399"/>
    <pageSetUpPr fitToPage="1"/>
  </sheetPr>
  <dimension ref="A1:Y40"/>
  <sheetViews>
    <sheetView view="pageBreakPreview" topLeftCell="A25" zoomScale="70" zoomScaleNormal="100" zoomScaleSheetLayoutView="70" zoomScalePageLayoutView="40" workbookViewId="0">
      <selection activeCell="Q17" sqref="Q17:S39"/>
    </sheetView>
  </sheetViews>
  <sheetFormatPr defaultColWidth="10.625" defaultRowHeight="13.5" x14ac:dyDescent="0.15"/>
  <cols>
    <col min="1" max="1" width="13.375" style="204" customWidth="1"/>
    <col min="2" max="4" width="10" style="204" customWidth="1"/>
    <col min="5" max="5" width="7.625" style="204" hidden="1" customWidth="1"/>
    <col min="6" max="6" width="12.5" style="204" customWidth="1"/>
    <col min="7" max="7" width="10" style="204" customWidth="1"/>
    <col min="8" max="8" width="16.625" style="204" customWidth="1"/>
    <col min="9" max="9" width="12" style="204" customWidth="1"/>
    <col min="10" max="10" width="11" style="205" customWidth="1"/>
    <col min="11" max="11" width="13.375" style="204" customWidth="1"/>
    <col min="12" max="14" width="10" style="204" customWidth="1"/>
    <col min="15" max="15" width="7.625" style="204" hidden="1" customWidth="1"/>
    <col min="16" max="16" width="12.5" style="204" customWidth="1"/>
    <col min="17" max="17" width="10" style="204" customWidth="1"/>
    <col min="18" max="18" width="16.625" style="204" customWidth="1"/>
    <col min="19" max="19" width="12" style="204" customWidth="1"/>
    <col min="20" max="20" width="11" style="205" customWidth="1"/>
    <col min="21" max="21" width="51.375" style="204" customWidth="1"/>
    <col min="22" max="16384" width="10.625" style="204"/>
  </cols>
  <sheetData>
    <row r="1" spans="1:25" ht="24" customHeight="1" x14ac:dyDescent="0.15">
      <c r="A1" s="357" t="s">
        <v>119</v>
      </c>
      <c r="B1" s="357"/>
      <c r="C1" s="357"/>
      <c r="D1" s="357"/>
      <c r="E1" s="357"/>
      <c r="F1" s="357"/>
      <c r="G1" s="357"/>
      <c r="H1" s="357"/>
      <c r="I1" s="357"/>
      <c r="J1" s="357"/>
      <c r="K1" s="357"/>
      <c r="L1" s="357"/>
      <c r="M1" s="357"/>
      <c r="N1" s="357"/>
      <c r="O1" s="357"/>
      <c r="P1" s="357"/>
      <c r="Q1" s="357"/>
      <c r="R1" s="357"/>
      <c r="S1" s="357"/>
      <c r="T1" s="357"/>
    </row>
    <row r="2" spans="1:25" ht="13.5" customHeight="1" x14ac:dyDescent="0.15"/>
    <row r="3" spans="1:25" s="210" customFormat="1" ht="13.5" customHeight="1" x14ac:dyDescent="0.15">
      <c r="A3" s="206" t="s">
        <v>90</v>
      </c>
      <c r="B3" s="207"/>
      <c r="C3" s="208"/>
      <c r="D3" s="207"/>
      <c r="E3" s="207"/>
      <c r="F3" s="207"/>
      <c r="G3" s="207"/>
      <c r="H3" s="207"/>
      <c r="I3" s="207"/>
      <c r="J3" s="209"/>
      <c r="K3" s="207"/>
      <c r="L3" s="207"/>
      <c r="M3" s="207"/>
      <c r="N3" s="207"/>
      <c r="O3" s="207"/>
      <c r="T3" s="205"/>
    </row>
    <row r="4" spans="1:25" s="210" customFormat="1" ht="13.5" customHeight="1" x14ac:dyDescent="0.15">
      <c r="C4" s="211"/>
      <c r="D4" s="211"/>
      <c r="E4" s="211"/>
      <c r="F4" s="212"/>
      <c r="G4" s="212"/>
      <c r="H4" s="212"/>
      <c r="I4" s="212">
        <v>2021</v>
      </c>
      <c r="J4" s="213" t="s">
        <v>91</v>
      </c>
      <c r="K4" s="212">
        <v>5</v>
      </c>
      <c r="L4" s="210" t="s">
        <v>92</v>
      </c>
      <c r="M4" s="345">
        <v>3</v>
      </c>
      <c r="N4" s="345"/>
      <c r="O4" s="210" t="s">
        <v>93</v>
      </c>
      <c r="P4" s="210" t="s">
        <v>120</v>
      </c>
      <c r="T4" s="212"/>
    </row>
    <row r="5" spans="1:25" s="210" customFormat="1" ht="13.5" customHeight="1" x14ac:dyDescent="0.15">
      <c r="A5" s="212" t="s">
        <v>94</v>
      </c>
      <c r="B5" s="214" t="s">
        <v>95</v>
      </c>
      <c r="J5" s="205"/>
      <c r="T5" s="205"/>
    </row>
    <row r="6" spans="1:25" ht="13.5" customHeight="1" x14ac:dyDescent="0.15">
      <c r="B6" s="215"/>
      <c r="C6" s="346" t="str">
        <f>T('市民記録会　参加申込書女子'!C9:J10)</f>
        <v/>
      </c>
      <c r="D6" s="347"/>
      <c r="E6" s="347"/>
      <c r="F6" s="347"/>
      <c r="G6" s="347"/>
      <c r="H6" s="347"/>
      <c r="I6" s="347"/>
      <c r="J6" s="347"/>
      <c r="K6" s="347"/>
      <c r="L6" s="347"/>
      <c r="M6" s="347"/>
      <c r="N6" s="348"/>
      <c r="O6" s="352"/>
      <c r="P6" s="352"/>
      <c r="Q6" s="216"/>
      <c r="R6" s="216"/>
      <c r="S6" s="216"/>
    </row>
    <row r="7" spans="1:25" ht="13.5" customHeight="1" x14ac:dyDescent="0.15">
      <c r="A7" s="217" t="s">
        <v>96</v>
      </c>
      <c r="B7" s="218"/>
      <c r="C7" s="349"/>
      <c r="D7" s="350"/>
      <c r="E7" s="350"/>
      <c r="F7" s="350"/>
      <c r="G7" s="350"/>
      <c r="H7" s="350"/>
      <c r="I7" s="350"/>
      <c r="J7" s="350"/>
      <c r="K7" s="350"/>
      <c r="L7" s="350"/>
      <c r="M7" s="350"/>
      <c r="N7" s="351"/>
      <c r="O7" s="352"/>
      <c r="P7" s="352"/>
      <c r="Q7" s="216"/>
      <c r="R7" s="216"/>
      <c r="S7" s="216"/>
    </row>
    <row r="8" spans="1:25" ht="13.5" customHeight="1" x14ac:dyDescent="0.15">
      <c r="A8" s="219"/>
      <c r="B8" s="219"/>
      <c r="C8" s="219"/>
      <c r="D8" s="219"/>
      <c r="E8" s="219"/>
      <c r="F8" s="219"/>
      <c r="G8" s="219"/>
      <c r="H8" s="219"/>
      <c r="I8" s="219"/>
      <c r="J8" s="220"/>
      <c r="K8" s="219"/>
      <c r="L8" s="219"/>
      <c r="M8" s="219"/>
      <c r="N8" s="219"/>
      <c r="O8" s="219"/>
      <c r="P8" s="219"/>
      <c r="Q8" s="219"/>
      <c r="R8" s="219"/>
      <c r="S8" s="219"/>
      <c r="T8" s="220"/>
    </row>
    <row r="9" spans="1:25" ht="13.5" customHeight="1" x14ac:dyDescent="0.15">
      <c r="A9" s="221" t="s">
        <v>97</v>
      </c>
      <c r="B9" s="353"/>
      <c r="C9" s="353"/>
      <c r="D9" s="353"/>
      <c r="E9" s="353"/>
      <c r="F9" s="279"/>
      <c r="G9" s="216"/>
      <c r="H9" s="216"/>
      <c r="I9" s="216"/>
      <c r="J9" s="222"/>
      <c r="K9" s="221" t="s">
        <v>98</v>
      </c>
      <c r="L9" s="353" t="str">
        <f>T('市民記録会　参加申込書女子'!I18:J19)</f>
        <v/>
      </c>
      <c r="M9" s="353"/>
      <c r="N9" s="353"/>
      <c r="O9" s="353"/>
      <c r="P9" s="354"/>
      <c r="Q9" s="356" t="s">
        <v>99</v>
      </c>
      <c r="R9" s="356"/>
      <c r="S9" s="356"/>
      <c r="T9" s="356"/>
    </row>
    <row r="10" spans="1:25" ht="13.5" customHeight="1" x14ac:dyDescent="0.15">
      <c r="A10" s="221" t="s">
        <v>100</v>
      </c>
      <c r="B10" s="353"/>
      <c r="C10" s="353"/>
      <c r="D10" s="353"/>
      <c r="E10" s="353"/>
      <c r="F10" s="280" t="s">
        <v>101</v>
      </c>
      <c r="G10" s="210"/>
      <c r="H10" s="210"/>
      <c r="I10" s="210"/>
      <c r="J10" s="222"/>
      <c r="K10" s="223" t="s">
        <v>102</v>
      </c>
      <c r="L10" s="353"/>
      <c r="M10" s="353"/>
      <c r="N10" s="353"/>
      <c r="O10" s="353"/>
      <c r="P10" s="355"/>
      <c r="Q10" s="356"/>
      <c r="R10" s="356"/>
      <c r="S10" s="356"/>
      <c r="T10" s="356"/>
    </row>
    <row r="11" spans="1:25" ht="13.5" customHeight="1" x14ac:dyDescent="0.15">
      <c r="A11" s="223"/>
      <c r="B11" s="224"/>
      <c r="C11" s="224"/>
      <c r="D11" s="224"/>
      <c r="E11" s="224"/>
      <c r="F11" s="223"/>
      <c r="G11" s="223"/>
      <c r="H11" s="223"/>
      <c r="I11" s="223"/>
      <c r="J11" s="222"/>
      <c r="K11" s="221" t="s">
        <v>98</v>
      </c>
      <c r="L11" s="353" t="str">
        <f>T('市民記録会　参加申込書女子'!I20:J21)</f>
        <v/>
      </c>
      <c r="M11" s="353"/>
      <c r="N11" s="353"/>
      <c r="O11" s="353"/>
      <c r="P11" s="276"/>
      <c r="Q11" s="356"/>
      <c r="R11" s="356"/>
      <c r="S11" s="356"/>
      <c r="T11" s="356"/>
    </row>
    <row r="12" spans="1:25" ht="13.5" customHeight="1" x14ac:dyDescent="0.15">
      <c r="A12" s="204" t="s">
        <v>97</v>
      </c>
      <c r="B12" s="353" t="str">
        <f>T('市民記録会　参加申込書女子'!I15:J16)</f>
        <v/>
      </c>
      <c r="C12" s="353"/>
      <c r="D12" s="353"/>
      <c r="E12" s="353"/>
      <c r="F12" s="281"/>
      <c r="K12" s="223" t="s">
        <v>103</v>
      </c>
      <c r="L12" s="353"/>
      <c r="M12" s="353"/>
      <c r="N12" s="353"/>
      <c r="O12" s="353"/>
      <c r="P12" s="277"/>
      <c r="Q12" s="356"/>
      <c r="R12" s="356"/>
      <c r="S12" s="356"/>
      <c r="T12" s="356"/>
      <c r="U12" s="225"/>
      <c r="V12" s="226"/>
      <c r="W12" s="226"/>
      <c r="X12" s="226"/>
      <c r="Y12" s="226"/>
    </row>
    <row r="13" spans="1:25" ht="13.5" customHeight="1" x14ac:dyDescent="0.15">
      <c r="A13" s="221" t="s">
        <v>104</v>
      </c>
      <c r="B13" s="353"/>
      <c r="C13" s="353"/>
      <c r="D13" s="353"/>
      <c r="E13" s="353"/>
      <c r="F13" s="282"/>
      <c r="G13" s="227"/>
      <c r="H13" s="227"/>
      <c r="I13" s="227"/>
      <c r="K13" s="221" t="s">
        <v>98</v>
      </c>
      <c r="L13" s="342" t="str">
        <f>T('市民記録会　参加申込書女子'!I22:J23)</f>
        <v/>
      </c>
      <c r="M13" s="342"/>
      <c r="N13" s="342"/>
      <c r="O13" s="342"/>
      <c r="P13" s="277"/>
      <c r="Q13" s="356"/>
      <c r="R13" s="356"/>
      <c r="S13" s="356"/>
      <c r="T13" s="356"/>
      <c r="U13" s="225"/>
    </row>
    <row r="14" spans="1:25" ht="13.5" customHeight="1" x14ac:dyDescent="0.15">
      <c r="B14" s="228"/>
      <c r="C14" s="229"/>
      <c r="D14" s="230"/>
      <c r="E14" s="231"/>
      <c r="F14" s="232"/>
      <c r="G14" s="232"/>
      <c r="H14" s="232"/>
      <c r="I14" s="232"/>
      <c r="J14" s="222"/>
      <c r="K14" s="223" t="s">
        <v>105</v>
      </c>
      <c r="L14" s="342"/>
      <c r="M14" s="342"/>
      <c r="N14" s="342"/>
      <c r="O14" s="342"/>
      <c r="P14" s="278"/>
      <c r="Q14" s="226"/>
      <c r="R14" s="226"/>
      <c r="S14" s="226"/>
      <c r="T14" s="209"/>
      <c r="U14" s="233"/>
    </row>
    <row r="15" spans="1:25" ht="13.5" customHeight="1" thickBot="1" x14ac:dyDescent="0.2">
      <c r="B15" s="228"/>
      <c r="C15" s="230"/>
      <c r="D15" s="230"/>
      <c r="E15" s="231"/>
      <c r="F15" s="232"/>
      <c r="G15" s="232"/>
      <c r="H15" s="232"/>
      <c r="I15" s="232"/>
      <c r="J15" s="222"/>
      <c r="U15" s="233"/>
    </row>
    <row r="16" spans="1:25" s="205" customFormat="1" ht="54.6" customHeight="1" thickBot="1" x14ac:dyDescent="0.2">
      <c r="A16" s="234" t="s">
        <v>117</v>
      </c>
      <c r="B16" s="235" t="s">
        <v>107</v>
      </c>
      <c r="C16" s="235" t="s">
        <v>108</v>
      </c>
      <c r="D16" s="236" t="s">
        <v>109</v>
      </c>
      <c r="E16" s="237" t="s">
        <v>110</v>
      </c>
      <c r="F16" s="238" t="s">
        <v>111</v>
      </c>
      <c r="G16" s="239" t="s">
        <v>112</v>
      </c>
      <c r="H16" s="240" t="s">
        <v>113</v>
      </c>
      <c r="I16" s="241" t="s">
        <v>114</v>
      </c>
      <c r="J16" s="242" t="s">
        <v>115</v>
      </c>
      <c r="K16" s="243" t="s">
        <v>117</v>
      </c>
      <c r="L16" s="235" t="s">
        <v>107</v>
      </c>
      <c r="M16" s="244" t="s">
        <v>108</v>
      </c>
      <c r="N16" s="243" t="s">
        <v>109</v>
      </c>
      <c r="O16" s="237" t="s">
        <v>110</v>
      </c>
      <c r="P16" s="238" t="s">
        <v>111</v>
      </c>
      <c r="Q16" s="245" t="s">
        <v>112</v>
      </c>
      <c r="R16" s="246" t="s">
        <v>113</v>
      </c>
      <c r="S16" s="247" t="s">
        <v>114</v>
      </c>
      <c r="T16" s="248" t="s">
        <v>115</v>
      </c>
    </row>
    <row r="17" spans="1:20" ht="31.5" customHeight="1" thickTop="1" x14ac:dyDescent="0.15">
      <c r="A17" s="263" t="str">
        <f>IF(データとりまとめシート!J11="","━",データとりまとめシート!J11)</f>
        <v>━</v>
      </c>
      <c r="B17" s="258" t="str">
        <f>IF(データとりまとめシート!J11="","━",データとりまとめシート!I11)</f>
        <v>━</v>
      </c>
      <c r="C17" s="258" t="str">
        <f>IF(B17="━","━",VLOOKUP(B17,選手情報打ち込み女子!$1:$1048576,2,FALSE))</f>
        <v>━</v>
      </c>
      <c r="D17" s="259" t="str">
        <f>IF(B17="━","━",VLOOKUP(B17,選手情報打ち込み女子!$1:$1048576,3,FALSE))</f>
        <v>━</v>
      </c>
      <c r="E17" s="260" t="str">
        <f>IF(B17="━","━",VLOOKUP(B17,選手情報打ち込み女子!$1:$1048576,6,FALSE))</f>
        <v>━</v>
      </c>
      <c r="F17" s="261" t="str">
        <f>IF(B17="━","━",VLOOKUP(B17,選手情報打ち込み女子!$1:$1048576,7,FALSE))</f>
        <v>━</v>
      </c>
      <c r="G17" s="254" t="str">
        <f>IF($B17="━","━","")</f>
        <v>━</v>
      </c>
      <c r="H17" s="255" t="str">
        <f>IF($B17="━","━","（　　　）組（　　　）")</f>
        <v>━</v>
      </c>
      <c r="I17" s="256" t="str">
        <f>IF($B17="━","━","")</f>
        <v>━</v>
      </c>
      <c r="J17" s="274"/>
      <c r="K17" s="263" t="str">
        <f>IF(データとりまとめシート!J34="","━",データとりまとめシート!J34)</f>
        <v>━</v>
      </c>
      <c r="L17" s="260" t="str">
        <f>IF(データとりまとめシート!J34="","━",データとりまとめシート!I34)</f>
        <v>━</v>
      </c>
      <c r="M17" s="267" t="str">
        <f>IF(L17="━","━",VLOOKUP(L17,選手情報打ち込み女子!$1:$1048576,2,FALSE))</f>
        <v>━</v>
      </c>
      <c r="N17" s="268" t="str">
        <f>IF(L17="━","━",VLOOKUP(L17,選手情報打ち込み女子!$1:$1048576,3,FALSE))</f>
        <v>━</v>
      </c>
      <c r="O17" s="260" t="str">
        <f>IF(L17="━","━",VLOOKUP(L17,選手情報打ち込み女子!$1:$1048576,6,FALSE))</f>
        <v>━</v>
      </c>
      <c r="P17" s="261" t="str">
        <f>IF(L17="━","━",VLOOKUP(L17,選手情報打ち込み女子!$1:$1048576,7,FALSE))</f>
        <v>━</v>
      </c>
      <c r="Q17" s="269" t="str">
        <f t="shared" ref="Q17:Q39" si="0">IF($L17="━","━","")</f>
        <v>━</v>
      </c>
      <c r="R17" s="270" t="str">
        <f t="shared" ref="R17:R39" si="1">IF($L17="━","━","（　　　）組（　　　）")</f>
        <v>━</v>
      </c>
      <c r="S17" s="269" t="str">
        <f t="shared" ref="S17:S39" si="2">IF($L17="━","━","")</f>
        <v>━</v>
      </c>
      <c r="T17" s="265"/>
    </row>
    <row r="18" spans="1:20" ht="31.5" customHeight="1" x14ac:dyDescent="0.15">
      <c r="A18" s="263" t="str">
        <f>IF(データとりまとめシート!J12="","━",データとりまとめシート!J12)</f>
        <v>━</v>
      </c>
      <c r="B18" s="258" t="str">
        <f>IF(データとりまとめシート!J12="","━",データとりまとめシート!I12)</f>
        <v>━</v>
      </c>
      <c r="C18" s="251" t="str">
        <f>IF(B18="━","━",VLOOKUP(B18,選手情報打ち込み女子!$1:$1048576,2,FALSE))</f>
        <v>━</v>
      </c>
      <c r="D18" s="252" t="str">
        <f>IF(B18="━","━",VLOOKUP(B18,選手情報打ち込み女子!$1:$1048576,3,FALSE))</f>
        <v>━</v>
      </c>
      <c r="E18" s="250" t="str">
        <f>IF(B18="━","━",VLOOKUP(B18,選手情報打ち込み女子!$1:$1048576,6,FALSE))</f>
        <v>━</v>
      </c>
      <c r="F18" s="253" t="str">
        <f>IF(B18="━","━",VLOOKUP(B18,選手情報打ち込み女子!$1:$1048576,7,FALSE))</f>
        <v>━</v>
      </c>
      <c r="G18" s="254" t="str">
        <f>IF($B18="━","━","")</f>
        <v>━</v>
      </c>
      <c r="H18" s="255" t="str">
        <f>IF($B18="━","━","（　　　）組（　　　）")</f>
        <v>━</v>
      </c>
      <c r="I18" s="256" t="str">
        <f>IF($B18="━","━","")</f>
        <v>━</v>
      </c>
      <c r="J18" s="275"/>
      <c r="K18" s="263" t="str">
        <f>IF(データとりまとめシート!J35="","━",データとりまとめシート!J35)</f>
        <v>━</v>
      </c>
      <c r="L18" s="260" t="str">
        <f>IF(データとりまとめシート!J35="","━",データとりまとめシート!I35)</f>
        <v>━</v>
      </c>
      <c r="M18" s="267" t="str">
        <f>IF(L18="━","━",VLOOKUP(L18,選手情報打ち込み女子!$1:$1048576,2,FALSE))</f>
        <v>━</v>
      </c>
      <c r="N18" s="268" t="str">
        <f>IF(L18="━","━",VLOOKUP(L18,選手情報打ち込み女子!$1:$1048576,3,FALSE))</f>
        <v>━</v>
      </c>
      <c r="O18" s="260" t="str">
        <f>IF(L18="━","━",VLOOKUP(L18,選手情報打ち込み女子!$1:$1048576,6,FALSE))</f>
        <v>━</v>
      </c>
      <c r="P18" s="261" t="str">
        <f>IF(L18="━","━",VLOOKUP(L18,選手情報打ち込み女子!$1:$1048576,7,FALSE))</f>
        <v>━</v>
      </c>
      <c r="Q18" s="269" t="str">
        <f t="shared" si="0"/>
        <v>━</v>
      </c>
      <c r="R18" s="270" t="str">
        <f t="shared" si="1"/>
        <v>━</v>
      </c>
      <c r="S18" s="269" t="str">
        <f t="shared" si="2"/>
        <v>━</v>
      </c>
      <c r="T18" s="265"/>
    </row>
    <row r="19" spans="1:20" ht="31.5" customHeight="1" x14ac:dyDescent="0.15">
      <c r="A19" s="263" t="str">
        <f>IF(データとりまとめシート!J13="","━",データとりまとめシート!J13)</f>
        <v>━</v>
      </c>
      <c r="B19" s="258" t="str">
        <f>IF(データとりまとめシート!J13="","━",データとりまとめシート!I13)</f>
        <v>━</v>
      </c>
      <c r="C19" s="251" t="str">
        <f>IF(B19="━","━",VLOOKUP(B19,選手情報打ち込み女子!$1:$1048576,2,FALSE))</f>
        <v>━</v>
      </c>
      <c r="D19" s="252" t="str">
        <f>IF(B19="━","━",VLOOKUP(B19,選手情報打ち込み女子!$1:$1048576,3,FALSE))</f>
        <v>━</v>
      </c>
      <c r="E19" s="250" t="str">
        <f>IF(B19="━","━",VLOOKUP(B19,選手情報打ち込み女子!$1:$1048576,6,FALSE))</f>
        <v>━</v>
      </c>
      <c r="F19" s="253" t="str">
        <f>IF(B19="━","━",VLOOKUP(B19,選手情報打ち込み女子!$1:$1048576,7,FALSE))</f>
        <v>━</v>
      </c>
      <c r="G19" s="254" t="str">
        <f>IF($B19="━","━","")</f>
        <v>━</v>
      </c>
      <c r="H19" s="255" t="str">
        <f>IF($B19="━","━","（　　　）組（　　　）")</f>
        <v>━</v>
      </c>
      <c r="I19" s="256" t="str">
        <f>IF($B19="━","━","")</f>
        <v>━</v>
      </c>
      <c r="J19" s="271"/>
      <c r="K19" s="263" t="str">
        <f>IF(データとりまとめシート!J36="","━",データとりまとめシート!J36)</f>
        <v>━</v>
      </c>
      <c r="L19" s="260" t="str">
        <f>IF(データとりまとめシート!J36="","━",データとりまとめシート!I36)</f>
        <v>━</v>
      </c>
      <c r="M19" s="267" t="str">
        <f>IF(L19="━","━",VLOOKUP(L19,選手情報打ち込み女子!$1:$1048576,2,FALSE))</f>
        <v>━</v>
      </c>
      <c r="N19" s="268" t="str">
        <f>IF(L19="━","━",VLOOKUP(L19,選手情報打ち込み女子!$1:$1048576,3,FALSE))</f>
        <v>━</v>
      </c>
      <c r="O19" s="260" t="str">
        <f>IF(L19="━","━",VLOOKUP(L19,選手情報打ち込み女子!$1:$1048576,6,FALSE))</f>
        <v>━</v>
      </c>
      <c r="P19" s="261" t="str">
        <f>IF(L19="━","━",VLOOKUP(L19,選手情報打ち込み女子!$1:$1048576,7,FALSE))</f>
        <v>━</v>
      </c>
      <c r="Q19" s="269" t="str">
        <f t="shared" si="0"/>
        <v>━</v>
      </c>
      <c r="R19" s="270" t="str">
        <f t="shared" si="1"/>
        <v>━</v>
      </c>
      <c r="S19" s="269" t="str">
        <f t="shared" si="2"/>
        <v>━</v>
      </c>
      <c r="T19" s="265"/>
    </row>
    <row r="20" spans="1:20" ht="31.5" customHeight="1" x14ac:dyDescent="0.15">
      <c r="A20" s="263" t="str">
        <f>IF(データとりまとめシート!J14="","━",データとりまとめシート!J14)</f>
        <v>━</v>
      </c>
      <c r="B20" s="258" t="str">
        <f>IF(データとりまとめシート!J14="","━",データとりまとめシート!I14)</f>
        <v>━</v>
      </c>
      <c r="C20" s="258" t="str">
        <f>IF(B20="━","━",VLOOKUP(B20,選手情報打ち込み女子!$1:$1048576,2,FALSE))</f>
        <v>━</v>
      </c>
      <c r="D20" s="259" t="str">
        <f>IF(B20="━","━",VLOOKUP(B20,選手情報打ち込み女子!$1:$1048576,3,FALSE))</f>
        <v>━</v>
      </c>
      <c r="E20" s="260" t="str">
        <f>IF(B20="━","━",VLOOKUP(B20,選手情報打ち込み女子!$1:$1048576,6,FALSE))</f>
        <v>━</v>
      </c>
      <c r="F20" s="261" t="str">
        <f>IF(B20="━","━",VLOOKUP(B20,選手情報打ち込み女子!$1:$1048576,7,FALSE))</f>
        <v>━</v>
      </c>
      <c r="G20" s="254" t="str">
        <f>IF($B20="━","━","")</f>
        <v>━</v>
      </c>
      <c r="H20" s="255" t="str">
        <f>IF($B20="━","━","（　　　）組（　　　）")</f>
        <v>━</v>
      </c>
      <c r="I20" s="256" t="str">
        <f>IF($B20="━","━","")</f>
        <v>━</v>
      </c>
      <c r="J20" s="262"/>
      <c r="K20" s="263" t="str">
        <f>IF(データとりまとめシート!J37="","━",データとりまとめシート!J37)</f>
        <v>━</v>
      </c>
      <c r="L20" s="260" t="str">
        <f>IF(データとりまとめシート!J37="","━",データとりまとめシート!I37)</f>
        <v>━</v>
      </c>
      <c r="M20" s="267" t="str">
        <f>IF(L20="━","━",VLOOKUP(L20,選手情報打ち込み女子!$1:$1048576,2,FALSE))</f>
        <v>━</v>
      </c>
      <c r="N20" s="268" t="str">
        <f>IF(L20="━","━",VLOOKUP(L20,選手情報打ち込み女子!$1:$1048576,3,FALSE))</f>
        <v>━</v>
      </c>
      <c r="O20" s="260" t="str">
        <f>IF(L20="━","━",VLOOKUP(L20,選手情報打ち込み女子!$1:$1048576,6,FALSE))</f>
        <v>━</v>
      </c>
      <c r="P20" s="261" t="str">
        <f>IF(L20="━","━",VLOOKUP(L20,選手情報打ち込み女子!$1:$1048576,7,FALSE))</f>
        <v>━</v>
      </c>
      <c r="Q20" s="269" t="str">
        <f t="shared" si="0"/>
        <v>━</v>
      </c>
      <c r="R20" s="270" t="str">
        <f t="shared" si="1"/>
        <v>━</v>
      </c>
      <c r="S20" s="269" t="str">
        <f t="shared" si="2"/>
        <v>━</v>
      </c>
      <c r="T20" s="265"/>
    </row>
    <row r="21" spans="1:20" ht="31.5" customHeight="1" x14ac:dyDescent="0.15">
      <c r="A21" s="263" t="str">
        <f>IF(データとりまとめシート!J15="","━",データとりまとめシート!J15)</f>
        <v>━</v>
      </c>
      <c r="B21" s="258" t="str">
        <f>IF(データとりまとめシート!J15="","━",データとりまとめシート!I15)</f>
        <v>━</v>
      </c>
      <c r="C21" s="258" t="str">
        <f>IF(B21="━","━",VLOOKUP(B21,選手情報打ち込み女子!$1:$1048576,2,FALSE))</f>
        <v>━</v>
      </c>
      <c r="D21" s="259" t="str">
        <f>IF(B21="━","━",VLOOKUP(B21,選手情報打ち込み女子!$1:$1048576,3,FALSE))</f>
        <v>━</v>
      </c>
      <c r="E21" s="260" t="str">
        <f>IF(B21="━","━",VLOOKUP(B21,選手情報打ち込み女子!$1:$1048576,6,FALSE))</f>
        <v>━</v>
      </c>
      <c r="F21" s="261" t="str">
        <f>IF(B21="━","━",VLOOKUP(B21,選手情報打ち込み女子!$1:$1048576,7,FALSE))</f>
        <v>━</v>
      </c>
      <c r="G21" s="254" t="str">
        <f t="shared" ref="G21:G39" si="3">IF($B21="━","━","")</f>
        <v>━</v>
      </c>
      <c r="H21" s="255" t="str">
        <f t="shared" ref="H21:H39" si="4">IF($B21="━","━","（　　　）組（　　　）")</f>
        <v>━</v>
      </c>
      <c r="I21" s="256" t="str">
        <f t="shared" ref="I21:I39" si="5">IF($B21="━","━","")</f>
        <v>━</v>
      </c>
      <c r="J21" s="262"/>
      <c r="K21" s="263" t="str">
        <f>IF(データとりまとめシート!J38="","━",データとりまとめシート!J38)</f>
        <v>━</v>
      </c>
      <c r="L21" s="260" t="str">
        <f>IF(データとりまとめシート!J38="","━",データとりまとめシート!I38)</f>
        <v>━</v>
      </c>
      <c r="M21" s="267" t="str">
        <f>IF(L21="━","━",VLOOKUP(L21,選手情報打ち込み女子!$1:$1048576,2,FALSE))</f>
        <v>━</v>
      </c>
      <c r="N21" s="268" t="str">
        <f>IF(L21="━","━",VLOOKUP(L21,選手情報打ち込み女子!$1:$1048576,3,FALSE))</f>
        <v>━</v>
      </c>
      <c r="O21" s="260" t="str">
        <f>IF(L21="━","━",VLOOKUP(L21,選手情報打ち込み女子!$1:$1048576,6,FALSE))</f>
        <v>━</v>
      </c>
      <c r="P21" s="261" t="str">
        <f>IF(L21="━","━",VLOOKUP(L21,選手情報打ち込み女子!$1:$1048576,7,FALSE))</f>
        <v>━</v>
      </c>
      <c r="Q21" s="269" t="str">
        <f t="shared" si="0"/>
        <v>━</v>
      </c>
      <c r="R21" s="270" t="str">
        <f t="shared" si="1"/>
        <v>━</v>
      </c>
      <c r="S21" s="269" t="str">
        <f t="shared" si="2"/>
        <v>━</v>
      </c>
      <c r="T21" s="265"/>
    </row>
    <row r="22" spans="1:20" ht="31.5" customHeight="1" x14ac:dyDescent="0.15">
      <c r="A22" s="263" t="str">
        <f>IF(データとりまとめシート!J16="","━",データとりまとめシート!J16)</f>
        <v>━</v>
      </c>
      <c r="B22" s="258" t="str">
        <f>IF(データとりまとめシート!J16="","━",データとりまとめシート!I16)</f>
        <v>━</v>
      </c>
      <c r="C22" s="258" t="str">
        <f>IF(B22="━","━",VLOOKUP(B22,選手情報打ち込み女子!$1:$1048576,2,FALSE))</f>
        <v>━</v>
      </c>
      <c r="D22" s="259" t="str">
        <f>IF(B22="━","━",VLOOKUP(B22,選手情報打ち込み女子!$1:$1048576,3,FALSE))</f>
        <v>━</v>
      </c>
      <c r="E22" s="260" t="str">
        <f>IF(B22="━","━",VLOOKUP(B22,選手情報打ち込み女子!$1:$1048576,6,FALSE))</f>
        <v>━</v>
      </c>
      <c r="F22" s="261" t="str">
        <f>IF(B22="━","━",VLOOKUP(B22,選手情報打ち込み女子!$1:$1048576,7,FALSE))</f>
        <v>━</v>
      </c>
      <c r="G22" s="254" t="str">
        <f t="shared" si="3"/>
        <v>━</v>
      </c>
      <c r="H22" s="255" t="str">
        <f t="shared" si="4"/>
        <v>━</v>
      </c>
      <c r="I22" s="256" t="str">
        <f t="shared" si="5"/>
        <v>━</v>
      </c>
      <c r="J22" s="262"/>
      <c r="K22" s="263" t="str">
        <f>IF(データとりまとめシート!J39="","━",データとりまとめシート!J39)</f>
        <v>━</v>
      </c>
      <c r="L22" s="260" t="str">
        <f>IF(データとりまとめシート!J39="","━",データとりまとめシート!I39)</f>
        <v>━</v>
      </c>
      <c r="M22" s="267" t="str">
        <f>IF(L22="━","━",VLOOKUP(L22,選手情報打ち込み女子!$1:$1048576,2,FALSE))</f>
        <v>━</v>
      </c>
      <c r="N22" s="268" t="str">
        <f>IF(L22="━","━",VLOOKUP(L22,選手情報打ち込み女子!$1:$1048576,3,FALSE))</f>
        <v>━</v>
      </c>
      <c r="O22" s="260" t="str">
        <f>IF(L22="━","━",VLOOKUP(L22,選手情報打ち込み女子!$1:$1048576,6,FALSE))</f>
        <v>━</v>
      </c>
      <c r="P22" s="261" t="str">
        <f>IF(L22="━","━",VLOOKUP(L22,選手情報打ち込み女子!$1:$1048576,7,FALSE))</f>
        <v>━</v>
      </c>
      <c r="Q22" s="269" t="str">
        <f t="shared" si="0"/>
        <v>━</v>
      </c>
      <c r="R22" s="270" t="str">
        <f t="shared" si="1"/>
        <v>━</v>
      </c>
      <c r="S22" s="269" t="str">
        <f t="shared" si="2"/>
        <v>━</v>
      </c>
      <c r="T22" s="265"/>
    </row>
    <row r="23" spans="1:20" ht="31.5" customHeight="1" x14ac:dyDescent="0.15">
      <c r="A23" s="263" t="str">
        <f>IF(データとりまとめシート!J17="","━",データとりまとめシート!J17)</f>
        <v>━</v>
      </c>
      <c r="B23" s="258" t="str">
        <f>IF(データとりまとめシート!J17="","━",データとりまとめシート!I17)</f>
        <v>━</v>
      </c>
      <c r="C23" s="258" t="str">
        <f>IF(B23="━","━",VLOOKUP(B23,選手情報打ち込み女子!$1:$1048576,2,FALSE))</f>
        <v>━</v>
      </c>
      <c r="D23" s="259" t="str">
        <f>IF(B23="━","━",VLOOKUP(B23,選手情報打ち込み女子!$1:$1048576,3,FALSE))</f>
        <v>━</v>
      </c>
      <c r="E23" s="260" t="str">
        <f>IF(B23="━","━",VLOOKUP(B23,選手情報打ち込み女子!$1:$1048576,6,FALSE))</f>
        <v>━</v>
      </c>
      <c r="F23" s="261" t="str">
        <f>IF(B23="━","━",VLOOKUP(B23,選手情報打ち込み女子!$1:$1048576,7,FALSE))</f>
        <v>━</v>
      </c>
      <c r="G23" s="254" t="str">
        <f t="shared" si="3"/>
        <v>━</v>
      </c>
      <c r="H23" s="255" t="str">
        <f t="shared" si="4"/>
        <v>━</v>
      </c>
      <c r="I23" s="256" t="str">
        <f t="shared" si="5"/>
        <v>━</v>
      </c>
      <c r="J23" s="262"/>
      <c r="K23" s="263" t="str">
        <f>IF(データとりまとめシート!J40="","━",データとりまとめシート!J40)</f>
        <v>━</v>
      </c>
      <c r="L23" s="260" t="str">
        <f>IF(データとりまとめシート!J40="","━",データとりまとめシート!I40)</f>
        <v>━</v>
      </c>
      <c r="M23" s="267" t="str">
        <f>IF(L23="━","━",VLOOKUP(L23,選手情報打ち込み女子!$1:$1048576,2,FALSE))</f>
        <v>━</v>
      </c>
      <c r="N23" s="268" t="str">
        <f>IF(L23="━","━",VLOOKUP(L23,選手情報打ち込み女子!$1:$1048576,3,FALSE))</f>
        <v>━</v>
      </c>
      <c r="O23" s="260" t="str">
        <f>IF(L23="━","━",VLOOKUP(L23,選手情報打ち込み女子!$1:$1048576,6,FALSE))</f>
        <v>━</v>
      </c>
      <c r="P23" s="261" t="str">
        <f>IF(L23="━","━",VLOOKUP(L23,選手情報打ち込み女子!$1:$1048576,7,FALSE))</f>
        <v>━</v>
      </c>
      <c r="Q23" s="269" t="str">
        <f t="shared" si="0"/>
        <v>━</v>
      </c>
      <c r="R23" s="270" t="str">
        <f t="shared" si="1"/>
        <v>━</v>
      </c>
      <c r="S23" s="269" t="str">
        <f t="shared" si="2"/>
        <v>━</v>
      </c>
      <c r="T23" s="265"/>
    </row>
    <row r="24" spans="1:20" ht="31.5" customHeight="1" x14ac:dyDescent="0.15">
      <c r="A24" s="263" t="str">
        <f>IF(データとりまとめシート!J18="","━",データとりまとめシート!J18)</f>
        <v>━</v>
      </c>
      <c r="B24" s="258" t="str">
        <f>IF(データとりまとめシート!J18="","━",データとりまとめシート!I18)</f>
        <v>━</v>
      </c>
      <c r="C24" s="258" t="str">
        <f>IF(B24="━","━",VLOOKUP(B24,選手情報打ち込み女子!$1:$1048576,2,FALSE))</f>
        <v>━</v>
      </c>
      <c r="D24" s="259" t="str">
        <f>IF(B24="━","━",VLOOKUP(B24,選手情報打ち込み女子!$1:$1048576,3,FALSE))</f>
        <v>━</v>
      </c>
      <c r="E24" s="260" t="str">
        <f>IF(B24="━","━",VLOOKUP(B24,選手情報打ち込み女子!$1:$1048576,6,FALSE))</f>
        <v>━</v>
      </c>
      <c r="F24" s="261" t="str">
        <f>IF(B24="━","━",VLOOKUP(B24,選手情報打ち込み女子!$1:$1048576,7,FALSE))</f>
        <v>━</v>
      </c>
      <c r="G24" s="254" t="str">
        <f t="shared" si="3"/>
        <v>━</v>
      </c>
      <c r="H24" s="255" t="str">
        <f t="shared" si="4"/>
        <v>━</v>
      </c>
      <c r="I24" s="256" t="str">
        <f t="shared" si="5"/>
        <v>━</v>
      </c>
      <c r="J24" s="262"/>
      <c r="K24" s="263" t="str">
        <f>IF(データとりまとめシート!J41="","━",データとりまとめシート!J41)</f>
        <v>━</v>
      </c>
      <c r="L24" s="260" t="str">
        <f>IF(データとりまとめシート!J41="","━",データとりまとめシート!I41)</f>
        <v>━</v>
      </c>
      <c r="M24" s="267" t="str">
        <f>IF(L24="━","━",VLOOKUP(L24,選手情報打ち込み女子!$1:$1048576,2,FALSE))</f>
        <v>━</v>
      </c>
      <c r="N24" s="268" t="str">
        <f>IF(L24="━","━",VLOOKUP(L24,選手情報打ち込み女子!$1:$1048576,3,FALSE))</f>
        <v>━</v>
      </c>
      <c r="O24" s="260" t="str">
        <f>IF(L24="━","━",VLOOKUP(L24,選手情報打ち込み女子!$1:$1048576,6,FALSE))</f>
        <v>━</v>
      </c>
      <c r="P24" s="261" t="str">
        <f>IF(L24="━","━",VLOOKUP(L24,選手情報打ち込み女子!$1:$1048576,7,FALSE))</f>
        <v>━</v>
      </c>
      <c r="Q24" s="269" t="str">
        <f t="shared" si="0"/>
        <v>━</v>
      </c>
      <c r="R24" s="270" t="str">
        <f t="shared" si="1"/>
        <v>━</v>
      </c>
      <c r="S24" s="269" t="str">
        <f t="shared" si="2"/>
        <v>━</v>
      </c>
      <c r="T24" s="265"/>
    </row>
    <row r="25" spans="1:20" ht="31.5" customHeight="1" x14ac:dyDescent="0.15">
      <c r="A25" s="263" t="str">
        <f>IF(データとりまとめシート!J19="","━",データとりまとめシート!J19)</f>
        <v>━</v>
      </c>
      <c r="B25" s="258" t="str">
        <f>IF(データとりまとめシート!J19="","━",データとりまとめシート!I19)</f>
        <v>━</v>
      </c>
      <c r="C25" s="258" t="str">
        <f>IF(B25="━","━",VLOOKUP(B25,選手情報打ち込み女子!$1:$1048576,2,FALSE))</f>
        <v>━</v>
      </c>
      <c r="D25" s="259" t="str">
        <f>IF(B25="━","━",VLOOKUP(B25,選手情報打ち込み女子!$1:$1048576,3,FALSE))</f>
        <v>━</v>
      </c>
      <c r="E25" s="260" t="str">
        <f>IF(B25="━","━",VLOOKUP(B25,選手情報打ち込み女子!$1:$1048576,6,FALSE))</f>
        <v>━</v>
      </c>
      <c r="F25" s="261" t="str">
        <f>IF(B25="━","━",VLOOKUP(B25,選手情報打ち込み女子!$1:$1048576,7,FALSE))</f>
        <v>━</v>
      </c>
      <c r="G25" s="254" t="str">
        <f t="shared" si="3"/>
        <v>━</v>
      </c>
      <c r="H25" s="255" t="str">
        <f t="shared" si="4"/>
        <v>━</v>
      </c>
      <c r="I25" s="256" t="str">
        <f t="shared" si="5"/>
        <v>━</v>
      </c>
      <c r="J25" s="262"/>
      <c r="K25" s="263" t="str">
        <f>IF(データとりまとめシート!J42="","━",データとりまとめシート!J42)</f>
        <v>━</v>
      </c>
      <c r="L25" s="260" t="str">
        <f>IF(データとりまとめシート!J42="","━",データとりまとめシート!I42)</f>
        <v>━</v>
      </c>
      <c r="M25" s="267" t="str">
        <f>IF(L25="━","━",VLOOKUP(L25,選手情報打ち込み女子!$1:$1048576,2,FALSE))</f>
        <v>━</v>
      </c>
      <c r="N25" s="268" t="str">
        <f>IF(L25="━","━",VLOOKUP(L25,選手情報打ち込み女子!$1:$1048576,3,FALSE))</f>
        <v>━</v>
      </c>
      <c r="O25" s="260" t="str">
        <f>IF(L25="━","━",VLOOKUP(L25,選手情報打ち込み女子!$1:$1048576,6,FALSE))</f>
        <v>━</v>
      </c>
      <c r="P25" s="261" t="str">
        <f>IF(L25="━","━",VLOOKUP(L25,選手情報打ち込み女子!$1:$1048576,7,FALSE))</f>
        <v>━</v>
      </c>
      <c r="Q25" s="269" t="str">
        <f t="shared" si="0"/>
        <v>━</v>
      </c>
      <c r="R25" s="270" t="str">
        <f t="shared" si="1"/>
        <v>━</v>
      </c>
      <c r="S25" s="269" t="str">
        <f t="shared" si="2"/>
        <v>━</v>
      </c>
      <c r="T25" s="265"/>
    </row>
    <row r="26" spans="1:20" ht="31.5" customHeight="1" x14ac:dyDescent="0.15">
      <c r="A26" s="263" t="str">
        <f>IF(データとりまとめシート!J20="","━",データとりまとめシート!J20)</f>
        <v>━</v>
      </c>
      <c r="B26" s="258" t="str">
        <f>IF(データとりまとめシート!J20="","━",データとりまとめシート!I20)</f>
        <v>━</v>
      </c>
      <c r="C26" s="258" t="str">
        <f>IF(B26="━","━",VLOOKUP(B26,選手情報打ち込み女子!$1:$1048576,2,FALSE))</f>
        <v>━</v>
      </c>
      <c r="D26" s="259" t="str">
        <f>IF(B26="━","━",VLOOKUP(B26,選手情報打ち込み女子!$1:$1048576,3,FALSE))</f>
        <v>━</v>
      </c>
      <c r="E26" s="260" t="str">
        <f>IF(B26="━","━",VLOOKUP(B26,選手情報打ち込み女子!$1:$1048576,6,FALSE))</f>
        <v>━</v>
      </c>
      <c r="F26" s="261" t="str">
        <f>IF(B26="━","━",VLOOKUP(B26,選手情報打ち込み女子!$1:$1048576,7,FALSE))</f>
        <v>━</v>
      </c>
      <c r="G26" s="254" t="str">
        <f t="shared" si="3"/>
        <v>━</v>
      </c>
      <c r="H26" s="255" t="str">
        <f t="shared" si="4"/>
        <v>━</v>
      </c>
      <c r="I26" s="256" t="str">
        <f t="shared" si="5"/>
        <v>━</v>
      </c>
      <c r="J26" s="262"/>
      <c r="K26" s="263" t="str">
        <f>IF(データとりまとめシート!J43="","━",データとりまとめシート!J43)</f>
        <v>━</v>
      </c>
      <c r="L26" s="260" t="str">
        <f>IF(データとりまとめシート!J43="","━",データとりまとめシート!I43)</f>
        <v>━</v>
      </c>
      <c r="M26" s="267" t="str">
        <f>IF(L26="━","━",VLOOKUP(L26,選手情報打ち込み女子!$1:$1048576,2,FALSE))</f>
        <v>━</v>
      </c>
      <c r="N26" s="268" t="str">
        <f>IF(L26="━","━",VLOOKUP(L26,選手情報打ち込み女子!$1:$1048576,3,FALSE))</f>
        <v>━</v>
      </c>
      <c r="O26" s="260" t="str">
        <f>IF(L26="━","━",VLOOKUP(L26,選手情報打ち込み女子!$1:$1048576,6,FALSE))</f>
        <v>━</v>
      </c>
      <c r="P26" s="261" t="str">
        <f>IF(L26="━","━",VLOOKUP(L26,選手情報打ち込み女子!$1:$1048576,7,FALSE))</f>
        <v>━</v>
      </c>
      <c r="Q26" s="269" t="str">
        <f t="shared" si="0"/>
        <v>━</v>
      </c>
      <c r="R26" s="270" t="str">
        <f t="shared" si="1"/>
        <v>━</v>
      </c>
      <c r="S26" s="269" t="str">
        <f t="shared" si="2"/>
        <v>━</v>
      </c>
      <c r="T26" s="266"/>
    </row>
    <row r="27" spans="1:20" ht="31.5" customHeight="1" x14ac:dyDescent="0.15">
      <c r="A27" s="263" t="str">
        <f>IF(データとりまとめシート!J21="","━",データとりまとめシート!J21)</f>
        <v>━</v>
      </c>
      <c r="B27" s="258" t="str">
        <f>IF(データとりまとめシート!J21="","━",データとりまとめシート!I21)</f>
        <v>━</v>
      </c>
      <c r="C27" s="258" t="str">
        <f>IF(B27="━","━",VLOOKUP(B27,選手情報打ち込み女子!$1:$1048576,2,FALSE))</f>
        <v>━</v>
      </c>
      <c r="D27" s="259" t="str">
        <f>IF(B27="━","━",VLOOKUP(B27,選手情報打ち込み女子!$1:$1048576,3,FALSE))</f>
        <v>━</v>
      </c>
      <c r="E27" s="260" t="str">
        <f>IF(B27="━","━",VLOOKUP(B27,選手情報打ち込み女子!$1:$1048576,6,FALSE))</f>
        <v>━</v>
      </c>
      <c r="F27" s="261" t="str">
        <f>IF(B27="━","━",VLOOKUP(B27,選手情報打ち込み女子!$1:$1048576,7,FALSE))</f>
        <v>━</v>
      </c>
      <c r="G27" s="254" t="str">
        <f t="shared" si="3"/>
        <v>━</v>
      </c>
      <c r="H27" s="255" t="str">
        <f t="shared" si="4"/>
        <v>━</v>
      </c>
      <c r="I27" s="256" t="str">
        <f t="shared" si="5"/>
        <v>━</v>
      </c>
      <c r="J27" s="262"/>
      <c r="K27" s="263" t="str">
        <f>IF(データとりまとめシート!J44="","━",データとりまとめシート!J44)</f>
        <v>━</v>
      </c>
      <c r="L27" s="260" t="str">
        <f>IF(データとりまとめシート!J44="","━",データとりまとめシート!I44)</f>
        <v>━</v>
      </c>
      <c r="M27" s="267" t="str">
        <f>IF(L27="━","━",VLOOKUP(L27,選手情報打ち込み女子!$1:$1048576,2,FALSE))</f>
        <v>━</v>
      </c>
      <c r="N27" s="268" t="str">
        <f>IF(L27="━","━",VLOOKUP(L27,選手情報打ち込み女子!$1:$1048576,3,FALSE))</f>
        <v>━</v>
      </c>
      <c r="O27" s="260" t="str">
        <f>IF(L27="━","━",VLOOKUP(L27,選手情報打ち込み女子!$1:$1048576,6,FALSE))</f>
        <v>━</v>
      </c>
      <c r="P27" s="261" t="str">
        <f>IF(L27="━","━",VLOOKUP(L27,選手情報打ち込み女子!$1:$1048576,7,FALSE))</f>
        <v>━</v>
      </c>
      <c r="Q27" s="269" t="str">
        <f t="shared" si="0"/>
        <v>━</v>
      </c>
      <c r="R27" s="270" t="str">
        <f t="shared" si="1"/>
        <v>━</v>
      </c>
      <c r="S27" s="269" t="str">
        <f t="shared" si="2"/>
        <v>━</v>
      </c>
      <c r="T27" s="266"/>
    </row>
    <row r="28" spans="1:20" ht="31.5" customHeight="1" x14ac:dyDescent="0.15">
      <c r="A28" s="263" t="str">
        <f>IF(データとりまとめシート!J22="","━",データとりまとめシート!J22)</f>
        <v>━</v>
      </c>
      <c r="B28" s="258" t="str">
        <f>IF(データとりまとめシート!J22="","━",データとりまとめシート!I22)</f>
        <v>━</v>
      </c>
      <c r="C28" s="258" t="str">
        <f>IF(B28="━","━",VLOOKUP(B28,選手情報打ち込み女子!$1:$1048576,2,FALSE))</f>
        <v>━</v>
      </c>
      <c r="D28" s="259" t="str">
        <f>IF(B28="━","━",VLOOKUP(B28,選手情報打ち込み女子!$1:$1048576,3,FALSE))</f>
        <v>━</v>
      </c>
      <c r="E28" s="260" t="str">
        <f>IF(B28="━","━",VLOOKUP(B28,選手情報打ち込み女子!$1:$1048576,6,FALSE))</f>
        <v>━</v>
      </c>
      <c r="F28" s="261" t="str">
        <f>IF(B28="━","━",VLOOKUP(B28,選手情報打ち込み女子!$1:$1048576,7,FALSE))</f>
        <v>━</v>
      </c>
      <c r="G28" s="254" t="str">
        <f t="shared" si="3"/>
        <v>━</v>
      </c>
      <c r="H28" s="255" t="str">
        <f t="shared" si="4"/>
        <v>━</v>
      </c>
      <c r="I28" s="256" t="str">
        <f t="shared" si="5"/>
        <v>━</v>
      </c>
      <c r="J28" s="262"/>
      <c r="K28" s="263" t="str">
        <f>IF(データとりまとめシート!J45="","━",データとりまとめシート!J45)</f>
        <v>━</v>
      </c>
      <c r="L28" s="260" t="str">
        <f>IF(データとりまとめシート!J45="","━",データとりまとめシート!I45)</f>
        <v>━</v>
      </c>
      <c r="M28" s="267" t="str">
        <f>IF(L28="━","━",VLOOKUP(L28,選手情報打ち込み女子!$1:$1048576,2,FALSE))</f>
        <v>━</v>
      </c>
      <c r="N28" s="268" t="str">
        <f>IF(L28="━","━",VLOOKUP(L28,選手情報打ち込み女子!$1:$1048576,3,FALSE))</f>
        <v>━</v>
      </c>
      <c r="O28" s="260" t="str">
        <f>IF(L28="━","━",VLOOKUP(L28,選手情報打ち込み女子!$1:$1048576,6,FALSE))</f>
        <v>━</v>
      </c>
      <c r="P28" s="261" t="str">
        <f>IF(L28="━","━",VLOOKUP(L28,選手情報打ち込み女子!$1:$1048576,7,FALSE))</f>
        <v>━</v>
      </c>
      <c r="Q28" s="269" t="str">
        <f t="shared" si="0"/>
        <v>━</v>
      </c>
      <c r="R28" s="270" t="str">
        <f t="shared" si="1"/>
        <v>━</v>
      </c>
      <c r="S28" s="269" t="str">
        <f t="shared" si="2"/>
        <v>━</v>
      </c>
      <c r="T28" s="266"/>
    </row>
    <row r="29" spans="1:20" ht="31.5" customHeight="1" x14ac:dyDescent="0.15">
      <c r="A29" s="263" t="str">
        <f>IF(データとりまとめシート!J23="","━",データとりまとめシート!J23)</f>
        <v>━</v>
      </c>
      <c r="B29" s="258" t="str">
        <f>IF(データとりまとめシート!J23="","━",データとりまとめシート!I23)</f>
        <v>━</v>
      </c>
      <c r="C29" s="258" t="str">
        <f>IF(B29="━","━",VLOOKUP(B29,選手情報打ち込み女子!$1:$1048576,2,FALSE))</f>
        <v>━</v>
      </c>
      <c r="D29" s="259" t="str">
        <f>IF(B29="━","━",VLOOKUP(B29,選手情報打ち込み女子!$1:$1048576,3,FALSE))</f>
        <v>━</v>
      </c>
      <c r="E29" s="260" t="str">
        <f>IF(B29="━","━",VLOOKUP(B29,選手情報打ち込み女子!$1:$1048576,6,FALSE))</f>
        <v>━</v>
      </c>
      <c r="F29" s="261" t="str">
        <f>IF(B29="━","━",VLOOKUP(B29,選手情報打ち込み女子!$1:$1048576,7,FALSE))</f>
        <v>━</v>
      </c>
      <c r="G29" s="254" t="str">
        <f t="shared" si="3"/>
        <v>━</v>
      </c>
      <c r="H29" s="255" t="str">
        <f t="shared" si="4"/>
        <v>━</v>
      </c>
      <c r="I29" s="256" t="str">
        <f t="shared" si="5"/>
        <v>━</v>
      </c>
      <c r="J29" s="262"/>
      <c r="K29" s="263" t="str">
        <f>IF(データとりまとめシート!J46="","━",データとりまとめシート!J46)</f>
        <v>━</v>
      </c>
      <c r="L29" s="260" t="str">
        <f>IF(データとりまとめシート!J46="","━",データとりまとめシート!I46)</f>
        <v>━</v>
      </c>
      <c r="M29" s="267" t="str">
        <f>IF(L29="━","━",VLOOKUP(L29,選手情報打ち込み女子!$1:$1048576,2,FALSE))</f>
        <v>━</v>
      </c>
      <c r="N29" s="268" t="str">
        <f>IF(L29="━","━",VLOOKUP(L29,選手情報打ち込み女子!$1:$1048576,3,FALSE))</f>
        <v>━</v>
      </c>
      <c r="O29" s="260" t="str">
        <f>IF(L29="━","━",VLOOKUP(L29,選手情報打ち込み女子!$1:$1048576,6,FALSE))</f>
        <v>━</v>
      </c>
      <c r="P29" s="261" t="str">
        <f>IF(L29="━","━",VLOOKUP(L29,選手情報打ち込み女子!$1:$1048576,7,FALSE))</f>
        <v>━</v>
      </c>
      <c r="Q29" s="269" t="str">
        <f t="shared" si="0"/>
        <v>━</v>
      </c>
      <c r="R29" s="270" t="str">
        <f t="shared" si="1"/>
        <v>━</v>
      </c>
      <c r="S29" s="269" t="str">
        <f t="shared" si="2"/>
        <v>━</v>
      </c>
      <c r="T29" s="266"/>
    </row>
    <row r="30" spans="1:20" ht="31.5" customHeight="1" x14ac:dyDescent="0.15">
      <c r="A30" s="263" t="str">
        <f>IF(データとりまとめシート!J24="","━",データとりまとめシート!J24)</f>
        <v>━</v>
      </c>
      <c r="B30" s="258" t="str">
        <f>IF(データとりまとめシート!J24="","━",データとりまとめシート!I24)</f>
        <v>━</v>
      </c>
      <c r="C30" s="258" t="str">
        <f>IF(B30="━","━",VLOOKUP(B30,選手情報打ち込み女子!$1:$1048576,2,FALSE))</f>
        <v>━</v>
      </c>
      <c r="D30" s="259" t="str">
        <f>IF(B30="━","━",VLOOKUP(B30,選手情報打ち込み女子!$1:$1048576,3,FALSE))</f>
        <v>━</v>
      </c>
      <c r="E30" s="260" t="str">
        <f>IF(B30="━","━",VLOOKUP(B30,選手情報打ち込み女子!$1:$1048576,6,FALSE))</f>
        <v>━</v>
      </c>
      <c r="F30" s="261" t="str">
        <f>IF(B30="━","━",VLOOKUP(B30,選手情報打ち込み女子!$1:$1048576,7,FALSE))</f>
        <v>━</v>
      </c>
      <c r="G30" s="254" t="str">
        <f t="shared" si="3"/>
        <v>━</v>
      </c>
      <c r="H30" s="255" t="str">
        <f t="shared" si="4"/>
        <v>━</v>
      </c>
      <c r="I30" s="256" t="str">
        <f t="shared" si="5"/>
        <v>━</v>
      </c>
      <c r="J30" s="262"/>
      <c r="K30" s="263" t="str">
        <f>IF(データとりまとめシート!J47="","━",データとりまとめシート!J47)</f>
        <v>━</v>
      </c>
      <c r="L30" s="260" t="str">
        <f>IF(データとりまとめシート!J47="","━",データとりまとめシート!I47)</f>
        <v>━</v>
      </c>
      <c r="M30" s="267" t="str">
        <f>IF(L30="━","━",VLOOKUP(L30,選手情報打ち込み女子!$1:$1048576,2,FALSE))</f>
        <v>━</v>
      </c>
      <c r="N30" s="268" t="str">
        <f>IF(L30="━","━",VLOOKUP(L30,選手情報打ち込み女子!$1:$1048576,3,FALSE))</f>
        <v>━</v>
      </c>
      <c r="O30" s="260" t="str">
        <f>IF(L30="━","━",VLOOKUP(L30,選手情報打ち込み女子!$1:$1048576,6,FALSE))</f>
        <v>━</v>
      </c>
      <c r="P30" s="261" t="str">
        <f>IF(L30="━","━",VLOOKUP(L30,選手情報打ち込み女子!$1:$1048576,7,FALSE))</f>
        <v>━</v>
      </c>
      <c r="Q30" s="269" t="str">
        <f t="shared" si="0"/>
        <v>━</v>
      </c>
      <c r="R30" s="270" t="str">
        <f t="shared" si="1"/>
        <v>━</v>
      </c>
      <c r="S30" s="269" t="str">
        <f t="shared" si="2"/>
        <v>━</v>
      </c>
      <c r="T30" s="266"/>
    </row>
    <row r="31" spans="1:20" ht="31.5" customHeight="1" x14ac:dyDescent="0.15">
      <c r="A31" s="263" t="str">
        <f>IF(データとりまとめシート!J25="","━",データとりまとめシート!J25)</f>
        <v>━</v>
      </c>
      <c r="B31" s="258" t="str">
        <f>IF(データとりまとめシート!J25="","━",データとりまとめシート!I25)</f>
        <v>━</v>
      </c>
      <c r="C31" s="258" t="str">
        <f>IF(B31="━","━",VLOOKUP(B31,選手情報打ち込み女子!$1:$1048576,2,FALSE))</f>
        <v>━</v>
      </c>
      <c r="D31" s="259" t="str">
        <f>IF(B31="━","━",VLOOKUP(B31,選手情報打ち込み女子!$1:$1048576,3,FALSE))</f>
        <v>━</v>
      </c>
      <c r="E31" s="260" t="str">
        <f>IF(B31="━","━",VLOOKUP(B31,選手情報打ち込み女子!$1:$1048576,6,FALSE))</f>
        <v>━</v>
      </c>
      <c r="F31" s="261" t="str">
        <f>IF(B31="━","━",VLOOKUP(B31,選手情報打ち込み女子!$1:$1048576,7,FALSE))</f>
        <v>━</v>
      </c>
      <c r="G31" s="254" t="str">
        <f t="shared" si="3"/>
        <v>━</v>
      </c>
      <c r="H31" s="255" t="str">
        <f t="shared" si="4"/>
        <v>━</v>
      </c>
      <c r="I31" s="256" t="str">
        <f t="shared" si="5"/>
        <v>━</v>
      </c>
      <c r="J31" s="262"/>
      <c r="K31" s="263" t="str">
        <f>IF(データとりまとめシート!J48="","━",データとりまとめシート!J48)</f>
        <v>━</v>
      </c>
      <c r="L31" s="260" t="str">
        <f>IF(データとりまとめシート!J48="","━",データとりまとめシート!I48)</f>
        <v>━</v>
      </c>
      <c r="M31" s="267" t="str">
        <f>IF(L31="━","━",VLOOKUP(L31,選手情報打ち込み女子!$1:$1048576,2,FALSE))</f>
        <v>━</v>
      </c>
      <c r="N31" s="268" t="str">
        <f>IF(L31="━","━",VLOOKUP(L31,選手情報打ち込み女子!$1:$1048576,3,FALSE))</f>
        <v>━</v>
      </c>
      <c r="O31" s="260" t="str">
        <f>IF(L31="━","━",VLOOKUP(L31,選手情報打ち込み女子!$1:$1048576,6,FALSE))</f>
        <v>━</v>
      </c>
      <c r="P31" s="261" t="str">
        <f>IF(L31="━","━",VLOOKUP(L31,選手情報打ち込み女子!$1:$1048576,7,FALSE))</f>
        <v>━</v>
      </c>
      <c r="Q31" s="269" t="str">
        <f t="shared" si="0"/>
        <v>━</v>
      </c>
      <c r="R31" s="270" t="str">
        <f t="shared" si="1"/>
        <v>━</v>
      </c>
      <c r="S31" s="269" t="str">
        <f t="shared" si="2"/>
        <v>━</v>
      </c>
      <c r="T31" s="266"/>
    </row>
    <row r="32" spans="1:20" ht="31.5" customHeight="1" x14ac:dyDescent="0.15">
      <c r="A32" s="263" t="str">
        <f>IF(データとりまとめシート!J26="","━",データとりまとめシート!J26)</f>
        <v>━</v>
      </c>
      <c r="B32" s="258" t="str">
        <f>IF(データとりまとめシート!J26="","━",データとりまとめシート!I26)</f>
        <v>━</v>
      </c>
      <c r="C32" s="258" t="str">
        <f>IF(B32="━","━",VLOOKUP(B32,選手情報打ち込み女子!$1:$1048576,2,FALSE))</f>
        <v>━</v>
      </c>
      <c r="D32" s="259" t="str">
        <f>IF(B32="━","━",VLOOKUP(B32,選手情報打ち込み女子!$1:$1048576,3,FALSE))</f>
        <v>━</v>
      </c>
      <c r="E32" s="260" t="str">
        <f>IF(B32="━","━",VLOOKUP(B32,選手情報打ち込み女子!$1:$1048576,6,FALSE))</f>
        <v>━</v>
      </c>
      <c r="F32" s="261" t="str">
        <f>IF(B32="━","━",VLOOKUP(B32,選手情報打ち込み女子!$1:$1048576,7,FALSE))</f>
        <v>━</v>
      </c>
      <c r="G32" s="254" t="str">
        <f t="shared" si="3"/>
        <v>━</v>
      </c>
      <c r="H32" s="255" t="str">
        <f t="shared" si="4"/>
        <v>━</v>
      </c>
      <c r="I32" s="256" t="str">
        <f t="shared" si="5"/>
        <v>━</v>
      </c>
      <c r="J32" s="262"/>
      <c r="K32" s="263" t="str">
        <f>IF(データとりまとめシート!J49="","━",データとりまとめシート!J49)</f>
        <v>━</v>
      </c>
      <c r="L32" s="260" t="str">
        <f>IF(データとりまとめシート!J49="","━",データとりまとめシート!I49)</f>
        <v>━</v>
      </c>
      <c r="M32" s="267" t="str">
        <f>IF(L32="━","━",VLOOKUP(L32,選手情報打ち込み女子!$1:$1048576,2,FALSE))</f>
        <v>━</v>
      </c>
      <c r="N32" s="268" t="str">
        <f>IF(L32="━","━",VLOOKUP(L32,選手情報打ち込み女子!$1:$1048576,3,FALSE))</f>
        <v>━</v>
      </c>
      <c r="O32" s="260" t="str">
        <f>IF(L32="━","━",VLOOKUP(L32,選手情報打ち込み女子!$1:$1048576,6,FALSE))</f>
        <v>━</v>
      </c>
      <c r="P32" s="261" t="str">
        <f>IF(L32="━","━",VLOOKUP(L32,選手情報打ち込み女子!$1:$1048576,7,FALSE))</f>
        <v>━</v>
      </c>
      <c r="Q32" s="269" t="str">
        <f t="shared" si="0"/>
        <v>━</v>
      </c>
      <c r="R32" s="270" t="str">
        <f t="shared" si="1"/>
        <v>━</v>
      </c>
      <c r="S32" s="269" t="str">
        <f t="shared" si="2"/>
        <v>━</v>
      </c>
      <c r="T32" s="266"/>
    </row>
    <row r="33" spans="1:20" ht="31.5" customHeight="1" x14ac:dyDescent="0.15">
      <c r="A33" s="263" t="str">
        <f>IF(データとりまとめシート!J27="","━",データとりまとめシート!J27)</f>
        <v>━</v>
      </c>
      <c r="B33" s="258" t="str">
        <f>IF(データとりまとめシート!J27="","━",データとりまとめシート!I27)</f>
        <v>━</v>
      </c>
      <c r="C33" s="258" t="str">
        <f>IF(B33="━","━",VLOOKUP(B33,選手情報打ち込み女子!$1:$1048576,2,FALSE))</f>
        <v>━</v>
      </c>
      <c r="D33" s="259" t="str">
        <f>IF(B33="━","━",VLOOKUP(B33,選手情報打ち込み女子!$1:$1048576,3,FALSE))</f>
        <v>━</v>
      </c>
      <c r="E33" s="260" t="str">
        <f>IF(B33="━","━",VLOOKUP(B33,選手情報打ち込み女子!$1:$1048576,6,FALSE))</f>
        <v>━</v>
      </c>
      <c r="F33" s="261" t="str">
        <f>IF(B33="━","━",VLOOKUP(B33,選手情報打ち込み女子!$1:$1048576,7,FALSE))</f>
        <v>━</v>
      </c>
      <c r="G33" s="254" t="str">
        <f t="shared" si="3"/>
        <v>━</v>
      </c>
      <c r="H33" s="255" t="str">
        <f t="shared" si="4"/>
        <v>━</v>
      </c>
      <c r="I33" s="256" t="str">
        <f t="shared" si="5"/>
        <v>━</v>
      </c>
      <c r="J33" s="262"/>
      <c r="K33" s="263" t="str">
        <f>IF(データとりまとめシート!J50="","━",データとりまとめシート!J50)</f>
        <v>━</v>
      </c>
      <c r="L33" s="260" t="str">
        <f>IF(データとりまとめシート!J50="","━",データとりまとめシート!I50)</f>
        <v>━</v>
      </c>
      <c r="M33" s="267" t="str">
        <f>IF(L33="━","━",VLOOKUP(L33,選手情報打ち込み女子!$1:$1048576,2,FALSE))</f>
        <v>━</v>
      </c>
      <c r="N33" s="268" t="str">
        <f>IF(L33="━","━",VLOOKUP(L33,選手情報打ち込み女子!$1:$1048576,3,FALSE))</f>
        <v>━</v>
      </c>
      <c r="O33" s="260" t="str">
        <f>IF(L33="━","━",VLOOKUP(L33,選手情報打ち込み女子!$1:$1048576,6,FALSE))</f>
        <v>━</v>
      </c>
      <c r="P33" s="261" t="str">
        <f>IF(L33="━","━",VLOOKUP(L33,選手情報打ち込み女子!$1:$1048576,7,FALSE))</f>
        <v>━</v>
      </c>
      <c r="Q33" s="269" t="str">
        <f t="shared" si="0"/>
        <v>━</v>
      </c>
      <c r="R33" s="270" t="str">
        <f t="shared" si="1"/>
        <v>━</v>
      </c>
      <c r="S33" s="269" t="str">
        <f t="shared" si="2"/>
        <v>━</v>
      </c>
      <c r="T33" s="266"/>
    </row>
    <row r="34" spans="1:20" ht="31.5" customHeight="1" x14ac:dyDescent="0.15">
      <c r="A34" s="263" t="str">
        <f>IF(データとりまとめシート!J28="","━",データとりまとめシート!J28)</f>
        <v>━</v>
      </c>
      <c r="B34" s="258" t="str">
        <f>IF(データとりまとめシート!J28="","━",データとりまとめシート!I28)</f>
        <v>━</v>
      </c>
      <c r="C34" s="258" t="str">
        <f>IF(B34="━","━",VLOOKUP(B34,選手情報打ち込み女子!$1:$1048576,2,FALSE))</f>
        <v>━</v>
      </c>
      <c r="D34" s="259" t="str">
        <f>IF(B34="━","━",VLOOKUP(B34,選手情報打ち込み女子!$1:$1048576,3,FALSE))</f>
        <v>━</v>
      </c>
      <c r="E34" s="260" t="str">
        <f>IF(B34="━","━",VLOOKUP(B34,選手情報打ち込み女子!$1:$1048576,6,FALSE))</f>
        <v>━</v>
      </c>
      <c r="F34" s="261" t="str">
        <f>IF(B34="━","━",VLOOKUP(B34,選手情報打ち込み女子!$1:$1048576,7,FALSE))</f>
        <v>━</v>
      </c>
      <c r="G34" s="254" t="str">
        <f t="shared" si="3"/>
        <v>━</v>
      </c>
      <c r="H34" s="255" t="str">
        <f t="shared" si="4"/>
        <v>━</v>
      </c>
      <c r="I34" s="256" t="str">
        <f t="shared" si="5"/>
        <v>━</v>
      </c>
      <c r="J34" s="262"/>
      <c r="K34" s="263" t="str">
        <f>IF(データとりまとめシート!J51="","━",データとりまとめシート!J51)</f>
        <v>━</v>
      </c>
      <c r="L34" s="260" t="str">
        <f>IF(データとりまとめシート!J51="","━",データとりまとめシート!I51)</f>
        <v>━</v>
      </c>
      <c r="M34" s="267" t="str">
        <f>IF(L34="━","━",VLOOKUP(L34,選手情報打ち込み女子!$1:$1048576,2,FALSE))</f>
        <v>━</v>
      </c>
      <c r="N34" s="268" t="str">
        <f>IF(L34="━","━",VLOOKUP(L34,選手情報打ち込み女子!$1:$1048576,3,FALSE))</f>
        <v>━</v>
      </c>
      <c r="O34" s="260" t="str">
        <f>IF(L34="━","━",VLOOKUP(L34,選手情報打ち込み女子!$1:$1048576,6,FALSE))</f>
        <v>━</v>
      </c>
      <c r="P34" s="261" t="str">
        <f>IF(L34="━","━",VLOOKUP(L34,選手情報打ち込み女子!$1:$1048576,7,FALSE))</f>
        <v>━</v>
      </c>
      <c r="Q34" s="269" t="str">
        <f t="shared" si="0"/>
        <v>━</v>
      </c>
      <c r="R34" s="270" t="str">
        <f t="shared" si="1"/>
        <v>━</v>
      </c>
      <c r="S34" s="269" t="str">
        <f t="shared" si="2"/>
        <v>━</v>
      </c>
      <c r="T34" s="266"/>
    </row>
    <row r="35" spans="1:20" ht="31.5" customHeight="1" x14ac:dyDescent="0.15">
      <c r="A35" s="263" t="str">
        <f>IF(データとりまとめシート!J29="","━",データとりまとめシート!J29)</f>
        <v>━</v>
      </c>
      <c r="B35" s="258" t="str">
        <f>IF(データとりまとめシート!J29="","━",データとりまとめシート!I29)</f>
        <v>━</v>
      </c>
      <c r="C35" s="258" t="str">
        <f>IF(B35="━","━",VLOOKUP(B35,選手情報打ち込み女子!$1:$1048576,2,FALSE))</f>
        <v>━</v>
      </c>
      <c r="D35" s="259" t="str">
        <f>IF(B35="━","━",VLOOKUP(B35,選手情報打ち込み女子!$1:$1048576,3,FALSE))</f>
        <v>━</v>
      </c>
      <c r="E35" s="260" t="str">
        <f>IF(B35="━","━",VLOOKUP(B35,選手情報打ち込み女子!$1:$1048576,6,FALSE))</f>
        <v>━</v>
      </c>
      <c r="F35" s="261" t="str">
        <f>IF(B35="━","━",VLOOKUP(B35,選手情報打ち込み女子!$1:$1048576,7,FALSE))</f>
        <v>━</v>
      </c>
      <c r="G35" s="254" t="str">
        <f t="shared" si="3"/>
        <v>━</v>
      </c>
      <c r="H35" s="255" t="str">
        <f t="shared" si="4"/>
        <v>━</v>
      </c>
      <c r="I35" s="256" t="str">
        <f t="shared" si="5"/>
        <v>━</v>
      </c>
      <c r="J35" s="262"/>
      <c r="K35" s="263" t="str">
        <f>IF(データとりまとめシート!J52="","━",データとりまとめシート!J52)</f>
        <v>━</v>
      </c>
      <c r="L35" s="260" t="str">
        <f>IF(データとりまとめシート!J52="","━",データとりまとめシート!I52)</f>
        <v>━</v>
      </c>
      <c r="M35" s="267" t="str">
        <f>IF(L35="━","━",VLOOKUP(L35,選手情報打ち込み女子!$1:$1048576,2,FALSE))</f>
        <v>━</v>
      </c>
      <c r="N35" s="268" t="str">
        <f>IF(L35="━","━",VLOOKUP(L35,選手情報打ち込み女子!$1:$1048576,3,FALSE))</f>
        <v>━</v>
      </c>
      <c r="O35" s="260" t="str">
        <f>IF(L35="━","━",VLOOKUP(L35,選手情報打ち込み女子!$1:$1048576,6,FALSE))</f>
        <v>━</v>
      </c>
      <c r="P35" s="261" t="str">
        <f>IF(L35="━","━",VLOOKUP(L35,選手情報打ち込み女子!$1:$1048576,7,FALSE))</f>
        <v>━</v>
      </c>
      <c r="Q35" s="269" t="str">
        <f t="shared" si="0"/>
        <v>━</v>
      </c>
      <c r="R35" s="270" t="str">
        <f t="shared" si="1"/>
        <v>━</v>
      </c>
      <c r="S35" s="269" t="str">
        <f t="shared" si="2"/>
        <v>━</v>
      </c>
      <c r="T35" s="266"/>
    </row>
    <row r="36" spans="1:20" ht="31.5" customHeight="1" x14ac:dyDescent="0.15">
      <c r="A36" s="263" t="str">
        <f>IF(データとりまとめシート!J30="","━",データとりまとめシート!J30)</f>
        <v>━</v>
      </c>
      <c r="B36" s="258" t="str">
        <f>IF(データとりまとめシート!J30="","━",データとりまとめシート!I30)</f>
        <v>━</v>
      </c>
      <c r="C36" s="258" t="str">
        <f>IF(B36="━","━",VLOOKUP(B36,選手情報打ち込み女子!$1:$1048576,2,FALSE))</f>
        <v>━</v>
      </c>
      <c r="D36" s="259" t="str">
        <f>IF(B36="━","━",VLOOKUP(B36,選手情報打ち込み女子!$1:$1048576,3,FALSE))</f>
        <v>━</v>
      </c>
      <c r="E36" s="260" t="str">
        <f>IF(B36="━","━",VLOOKUP(B36,選手情報打ち込み女子!$1:$1048576,6,FALSE))</f>
        <v>━</v>
      </c>
      <c r="F36" s="261" t="str">
        <f>IF(B36="━","━",VLOOKUP(B36,選手情報打ち込み女子!$1:$1048576,7,FALSE))</f>
        <v>━</v>
      </c>
      <c r="G36" s="254" t="str">
        <f t="shared" si="3"/>
        <v>━</v>
      </c>
      <c r="H36" s="255" t="str">
        <f t="shared" si="4"/>
        <v>━</v>
      </c>
      <c r="I36" s="256" t="str">
        <f t="shared" si="5"/>
        <v>━</v>
      </c>
      <c r="J36" s="262"/>
      <c r="K36" s="263" t="str">
        <f>IF(データとりまとめシート!J53="","━",データとりまとめシート!J53)</f>
        <v>━</v>
      </c>
      <c r="L36" s="260" t="str">
        <f>IF(データとりまとめシート!J53="","━",データとりまとめシート!I53)</f>
        <v>━</v>
      </c>
      <c r="M36" s="267" t="str">
        <f>IF(L36="━","━",VLOOKUP(L36,選手情報打ち込み女子!$1:$1048576,2,FALSE))</f>
        <v>━</v>
      </c>
      <c r="N36" s="268" t="str">
        <f>IF(L36="━","━",VLOOKUP(L36,選手情報打ち込み女子!$1:$1048576,3,FALSE))</f>
        <v>━</v>
      </c>
      <c r="O36" s="260" t="str">
        <f>IF(L36="━","━",VLOOKUP(L36,選手情報打ち込み女子!$1:$1048576,6,FALSE))</f>
        <v>━</v>
      </c>
      <c r="P36" s="261" t="str">
        <f>IF(L36="━","━",VLOOKUP(L36,選手情報打ち込み女子!$1:$1048576,7,FALSE))</f>
        <v>━</v>
      </c>
      <c r="Q36" s="269" t="str">
        <f t="shared" si="0"/>
        <v>━</v>
      </c>
      <c r="R36" s="270" t="str">
        <f t="shared" si="1"/>
        <v>━</v>
      </c>
      <c r="S36" s="269" t="str">
        <f t="shared" si="2"/>
        <v>━</v>
      </c>
      <c r="T36" s="266"/>
    </row>
    <row r="37" spans="1:20" ht="31.5" customHeight="1" x14ac:dyDescent="0.15">
      <c r="A37" s="263" t="str">
        <f>IF(データとりまとめシート!J31="","━",データとりまとめシート!J31)</f>
        <v>━</v>
      </c>
      <c r="B37" s="258" t="str">
        <f>IF(データとりまとめシート!J31="","━",データとりまとめシート!I31)</f>
        <v>━</v>
      </c>
      <c r="C37" s="258" t="str">
        <f>IF(B37="━","━",VLOOKUP(B37,選手情報打ち込み女子!$1:$1048576,2,FALSE))</f>
        <v>━</v>
      </c>
      <c r="D37" s="259" t="str">
        <f>IF(B37="━","━",VLOOKUP(B37,選手情報打ち込み女子!$1:$1048576,3,FALSE))</f>
        <v>━</v>
      </c>
      <c r="E37" s="260" t="str">
        <f>IF(B37="━","━",VLOOKUP(B37,選手情報打ち込み女子!$1:$1048576,6,FALSE))</f>
        <v>━</v>
      </c>
      <c r="F37" s="261" t="str">
        <f>IF(B37="━","━",VLOOKUP(B37,選手情報打ち込み女子!$1:$1048576,7,FALSE))</f>
        <v>━</v>
      </c>
      <c r="G37" s="254" t="str">
        <f t="shared" si="3"/>
        <v>━</v>
      </c>
      <c r="H37" s="255" t="str">
        <f t="shared" si="4"/>
        <v>━</v>
      </c>
      <c r="I37" s="256" t="str">
        <f t="shared" si="5"/>
        <v>━</v>
      </c>
      <c r="J37" s="262"/>
      <c r="K37" s="263" t="str">
        <f>IF(データとりまとめシート!J54="","━",データとりまとめシート!J54)</f>
        <v>━</v>
      </c>
      <c r="L37" s="260" t="str">
        <f>IF(データとりまとめシート!J54="","━",データとりまとめシート!I54)</f>
        <v>━</v>
      </c>
      <c r="M37" s="267" t="str">
        <f>IF(L37="━","━",VLOOKUP(L37,選手情報打ち込み女子!$1:$1048576,2,FALSE))</f>
        <v>━</v>
      </c>
      <c r="N37" s="268" t="str">
        <f>IF(L37="━","━",VLOOKUP(L37,選手情報打ち込み女子!$1:$1048576,3,FALSE))</f>
        <v>━</v>
      </c>
      <c r="O37" s="260" t="str">
        <f>IF(L37="━","━",VLOOKUP(L37,選手情報打ち込み女子!$1:$1048576,6,FALSE))</f>
        <v>━</v>
      </c>
      <c r="P37" s="261" t="str">
        <f>IF(L37="━","━",VLOOKUP(L37,選手情報打ち込み女子!$1:$1048576,7,FALSE))</f>
        <v>━</v>
      </c>
      <c r="Q37" s="269" t="str">
        <f t="shared" si="0"/>
        <v>━</v>
      </c>
      <c r="R37" s="270" t="str">
        <f t="shared" si="1"/>
        <v>━</v>
      </c>
      <c r="S37" s="269" t="str">
        <f t="shared" si="2"/>
        <v>━</v>
      </c>
      <c r="T37" s="266"/>
    </row>
    <row r="38" spans="1:20" ht="31.5" customHeight="1" x14ac:dyDescent="0.15">
      <c r="A38" s="263" t="str">
        <f>IF(データとりまとめシート!J32="","━",データとりまとめシート!J32)</f>
        <v>━</v>
      </c>
      <c r="B38" s="258" t="str">
        <f>IF(データとりまとめシート!J32="","━",データとりまとめシート!I32)</f>
        <v>━</v>
      </c>
      <c r="C38" s="258" t="str">
        <f>IF(B38="━","━",VLOOKUP(B38,選手情報打ち込み女子!$1:$1048576,2,FALSE))</f>
        <v>━</v>
      </c>
      <c r="D38" s="259" t="str">
        <f>IF(B38="━","━",VLOOKUP(B38,選手情報打ち込み女子!$1:$1048576,3,FALSE))</f>
        <v>━</v>
      </c>
      <c r="E38" s="260" t="str">
        <f>IF(B38="━","━",VLOOKUP(B38,選手情報打ち込み女子!$1:$1048576,6,FALSE))</f>
        <v>━</v>
      </c>
      <c r="F38" s="261" t="str">
        <f>IF(B38="━","━",VLOOKUP(B38,選手情報打ち込み女子!$1:$1048576,7,FALSE))</f>
        <v>━</v>
      </c>
      <c r="G38" s="254" t="str">
        <f t="shared" si="3"/>
        <v>━</v>
      </c>
      <c r="H38" s="255" t="str">
        <f t="shared" si="4"/>
        <v>━</v>
      </c>
      <c r="I38" s="256" t="str">
        <f t="shared" si="5"/>
        <v>━</v>
      </c>
      <c r="J38" s="262"/>
      <c r="K38" s="263" t="str">
        <f>IF(データとりまとめシート!J55="","━",データとりまとめシート!J55)</f>
        <v>━</v>
      </c>
      <c r="L38" s="260" t="str">
        <f>IF(データとりまとめシート!J55="","━",データとりまとめシート!I55)</f>
        <v>━</v>
      </c>
      <c r="M38" s="267" t="str">
        <f>IF(L38="━","━",VLOOKUP(L38,選手情報打ち込み女子!$1:$1048576,2,FALSE))</f>
        <v>━</v>
      </c>
      <c r="N38" s="268" t="str">
        <f>IF(L38="━","━",VLOOKUP(L38,選手情報打ち込み女子!$1:$1048576,3,FALSE))</f>
        <v>━</v>
      </c>
      <c r="O38" s="260" t="str">
        <f>IF(L38="━","━",VLOOKUP(L38,選手情報打ち込み女子!$1:$1048576,6,FALSE))</f>
        <v>━</v>
      </c>
      <c r="P38" s="261" t="str">
        <f>IF(L38="━","━",VLOOKUP(L38,選手情報打ち込み女子!$1:$1048576,7,FALSE))</f>
        <v>━</v>
      </c>
      <c r="Q38" s="269" t="str">
        <f t="shared" si="0"/>
        <v>━</v>
      </c>
      <c r="R38" s="270" t="str">
        <f t="shared" si="1"/>
        <v>━</v>
      </c>
      <c r="S38" s="269" t="str">
        <f t="shared" si="2"/>
        <v>━</v>
      </c>
      <c r="T38" s="266"/>
    </row>
    <row r="39" spans="1:20" ht="31.5" customHeight="1" x14ac:dyDescent="0.15">
      <c r="A39" s="263" t="str">
        <f>IF(データとりまとめシート!J33="","━",データとりまとめシート!J33)</f>
        <v>━</v>
      </c>
      <c r="B39" s="258" t="str">
        <f>IF(データとりまとめシート!J33="","━",データとりまとめシート!I33)</f>
        <v>━</v>
      </c>
      <c r="C39" s="258" t="str">
        <f>IF(B39="━","━",VLOOKUP(B39,選手情報打ち込み女子!$1:$1048576,2,FALSE))</f>
        <v>━</v>
      </c>
      <c r="D39" s="259" t="str">
        <f>IF(B39="━","━",VLOOKUP(B39,選手情報打ち込み女子!$1:$1048576,3,FALSE))</f>
        <v>━</v>
      </c>
      <c r="E39" s="260" t="str">
        <f>IF(B39="━","━",VLOOKUP(B39,選手情報打ち込み女子!$1:$1048576,6,FALSE))</f>
        <v>━</v>
      </c>
      <c r="F39" s="261" t="str">
        <f>IF(B39="━","━",VLOOKUP(B39,選手情報打ち込み女子!$1:$1048576,7,FALSE))</f>
        <v>━</v>
      </c>
      <c r="G39" s="254" t="str">
        <f t="shared" si="3"/>
        <v>━</v>
      </c>
      <c r="H39" s="255" t="str">
        <f t="shared" si="4"/>
        <v>━</v>
      </c>
      <c r="I39" s="256" t="str">
        <f t="shared" si="5"/>
        <v>━</v>
      </c>
      <c r="J39" s="262"/>
      <c r="K39" s="263" t="str">
        <f>IF(データとりまとめシート!J56="","━",データとりまとめシート!J56)</f>
        <v>━</v>
      </c>
      <c r="L39" s="260" t="str">
        <f>IF(データとりまとめシート!J56="","━",データとりまとめシート!I56)</f>
        <v>━</v>
      </c>
      <c r="M39" s="267" t="str">
        <f>IF(L39="━","━",VLOOKUP(L39,選手情報打ち込み女子!$1:$1048576,2,FALSE))</f>
        <v>━</v>
      </c>
      <c r="N39" s="268" t="str">
        <f>IF(L39="━","━",VLOOKUP(L39,選手情報打ち込み女子!$1:$1048576,3,FALSE))</f>
        <v>━</v>
      </c>
      <c r="O39" s="260" t="str">
        <f>IF(L39="━","━",VLOOKUP(L39,選手情報打ち込み女子!$1:$1048576,6,FALSE))</f>
        <v>━</v>
      </c>
      <c r="P39" s="261" t="str">
        <f>IF(L39="━","━",VLOOKUP(L39,選手情報打ち込み女子!$1:$1048576,7,FALSE))</f>
        <v>━</v>
      </c>
      <c r="Q39" s="269" t="str">
        <f t="shared" si="0"/>
        <v>━</v>
      </c>
      <c r="R39" s="270" t="str">
        <f t="shared" si="1"/>
        <v>━</v>
      </c>
      <c r="S39" s="269" t="str">
        <f t="shared" si="2"/>
        <v>━</v>
      </c>
      <c r="T39" s="266"/>
    </row>
    <row r="40" spans="1:20" ht="21.75" customHeight="1" x14ac:dyDescent="0.15">
      <c r="G40" s="343" t="s">
        <v>116</v>
      </c>
      <c r="H40" s="343"/>
      <c r="I40" s="343"/>
      <c r="J40" s="343"/>
      <c r="Q40" s="343" t="s">
        <v>116</v>
      </c>
      <c r="R40" s="343"/>
      <c r="S40" s="343"/>
      <c r="T40" s="343"/>
    </row>
  </sheetData>
  <sheetProtection algorithmName="SHA-512" hashValue="etjrdTDqVZAbZkJrYLI0Px1vO+1r2NBNsgoByTPaNpMskSKJWa8b9DGNXfn04IET11mnWM8DlAZPbhAIAgTc0g==" saltValue="nZU5fxX4QtB0g54dsomqbw==" spinCount="100000" sheet="1" objects="1" scenarios="1"/>
  <protectedRanges>
    <protectedRange sqref="C6:N7 K4 M4:N4 T4 L9:O14 B9:E10 B12:E13 E14:E15" name="範囲1"/>
  </protectedRanges>
  <mergeCells count="13">
    <mergeCell ref="Q40:T40"/>
    <mergeCell ref="L13:O14"/>
    <mergeCell ref="G40:J40"/>
    <mergeCell ref="A1:T1"/>
    <mergeCell ref="M4:N4"/>
    <mergeCell ref="C6:N7"/>
    <mergeCell ref="O6:P7"/>
    <mergeCell ref="B9:E10"/>
    <mergeCell ref="L9:O10"/>
    <mergeCell ref="P9:P10"/>
    <mergeCell ref="Q9:T13"/>
    <mergeCell ref="L11:O12"/>
    <mergeCell ref="B12:E13"/>
  </mergeCells>
  <phoneticPr fontId="35"/>
  <pageMargins left="0.51181102362204722" right="0.31496062992125984" top="0.55118110236220474" bottom="0.55118110236220474" header="0.31496062992125984" footer="0.31496062992125984"/>
  <pageSetup paperSize="9" scale="56" orientation="landscape" horizontalDpi="4294967293"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申し込み方法</vt:lpstr>
      <vt:lpstr>選手情報打ち込み男子</vt:lpstr>
      <vt:lpstr>選手情報打ち込み女子</vt:lpstr>
      <vt:lpstr>データとりまとめシート</vt:lpstr>
      <vt:lpstr>市民記録会　参加申込書男子</vt:lpstr>
      <vt:lpstr>市民記録会　参加申込書女子</vt:lpstr>
      <vt:lpstr>当日参加状況届男子</vt:lpstr>
      <vt:lpstr>当日参加状況届女子</vt:lpstr>
      <vt:lpstr>データとりまとめシート!Print_Area</vt:lpstr>
      <vt:lpstr>'市民記録会　参加申込書女子'!Print_Area</vt:lpstr>
      <vt:lpstr>'市民記録会　参加申込書男子'!Print_Area</vt:lpstr>
      <vt:lpstr>当日参加状況届女子!Print_Area</vt:lpstr>
      <vt:lpstr>当日参加状況届男子!Print_Area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KAORU</dc:creator>
  <cp:lastModifiedBy>Kazunori</cp:lastModifiedBy>
  <cp:lastPrinted>2018-03-25T12:09:15Z</cp:lastPrinted>
  <dcterms:created xsi:type="dcterms:W3CDTF">2013-05-04T08:57:00Z</dcterms:created>
  <dcterms:modified xsi:type="dcterms:W3CDTF">2021-04-07T15:10:19Z</dcterms:modified>
</cp:coreProperties>
</file>