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陸上/陸上専門部共有用/2021陸上/エントリーフォーマット/2021市民総体/"/>
    </mc:Choice>
  </mc:AlternateContent>
  <xr:revisionPtr revIDLastSave="9" documentId="13_ncr:1_{B229ADD6-AC1B-4F19-A220-4DC1AD8E7EFE}" xr6:coauthVersionLast="46" xr6:coauthVersionMax="47" xr10:uidLastSave="{693A1DD7-E018-4836-BE59-AF0213F7EA13}"/>
  <bookViews>
    <workbookView xWindow="-120" yWindow="-120" windowWidth="20730" windowHeight="11310" tabRatio="752" activeTab="6" xr2:uid="{ED8FB762-223F-40EF-B66C-E63C7564764D}"/>
  </bookViews>
  <sheets>
    <sheet name="申し込み方法" sheetId="8" r:id="rId1"/>
    <sheet name="所属情報入力シート" sheetId="5" r:id="rId2"/>
    <sheet name="選手情報入力シート" sheetId="4" r:id="rId3"/>
    <sheet name="データとりまとめシート" sheetId="3" r:id="rId4"/>
    <sheet name="参加申込書" sheetId="9" r:id="rId5"/>
    <sheet name="当日参加状況届" sheetId="10" r:id="rId6"/>
    <sheet name="NANS取り込みシート" sheetId="7" r:id="rId7"/>
  </sheets>
  <definedNames>
    <definedName name="_xlnm.Print_Area" localSheetId="4">参加申込書!$A$1:$N$131</definedName>
    <definedName name="_xlnm.Print_Area" localSheetId="5">当日参加状況届!$A$1:$Q$164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02" i="7" l="1"/>
  <c r="AS202" i="7"/>
  <c r="AR202" i="7"/>
  <c r="AQ202" i="7"/>
  <c r="AP202" i="7"/>
  <c r="AO202" i="7"/>
  <c r="AN202" i="7"/>
  <c r="AL202" i="7"/>
  <c r="AK202" i="7"/>
  <c r="AJ202" i="7"/>
  <c r="AH202" i="7"/>
  <c r="AU201" i="7"/>
  <c r="AS201" i="7"/>
  <c r="AR201" i="7"/>
  <c r="AQ201" i="7"/>
  <c r="AP201" i="7"/>
  <c r="AO201" i="7"/>
  <c r="AN201" i="7"/>
  <c r="AL201" i="7"/>
  <c r="AK201" i="7"/>
  <c r="AJ201" i="7"/>
  <c r="AH201" i="7"/>
  <c r="AU200" i="7"/>
  <c r="AS200" i="7"/>
  <c r="AR200" i="7"/>
  <c r="AQ200" i="7"/>
  <c r="AP200" i="7"/>
  <c r="AO200" i="7"/>
  <c r="AN200" i="7"/>
  <c r="AL200" i="7"/>
  <c r="AK200" i="7"/>
  <c r="AJ200" i="7"/>
  <c r="AH200" i="7"/>
  <c r="AU199" i="7"/>
  <c r="AS199" i="7"/>
  <c r="AR199" i="7"/>
  <c r="AQ199" i="7"/>
  <c r="AP199" i="7"/>
  <c r="AO199" i="7"/>
  <c r="AN199" i="7"/>
  <c r="AL199" i="7"/>
  <c r="AK199" i="7"/>
  <c r="AJ199" i="7"/>
  <c r="AH199" i="7"/>
  <c r="AU198" i="7"/>
  <c r="AS198" i="7"/>
  <c r="AR198" i="7"/>
  <c r="AQ198" i="7"/>
  <c r="AP198" i="7"/>
  <c r="AO198" i="7"/>
  <c r="AN198" i="7"/>
  <c r="AL198" i="7"/>
  <c r="AK198" i="7"/>
  <c r="AJ198" i="7"/>
  <c r="AH198" i="7"/>
  <c r="AU197" i="7"/>
  <c r="AS197" i="7"/>
  <c r="AR197" i="7"/>
  <c r="AQ197" i="7"/>
  <c r="AP197" i="7"/>
  <c r="AO197" i="7"/>
  <c r="AN197" i="7"/>
  <c r="AL197" i="7"/>
  <c r="AK197" i="7"/>
  <c r="AJ197" i="7"/>
  <c r="AH197" i="7"/>
  <c r="AU196" i="7"/>
  <c r="AS196" i="7"/>
  <c r="AR196" i="7"/>
  <c r="AQ196" i="7"/>
  <c r="AP196" i="7"/>
  <c r="AO196" i="7"/>
  <c r="AN196" i="7"/>
  <c r="AL196" i="7"/>
  <c r="AK196" i="7"/>
  <c r="AJ196" i="7"/>
  <c r="AH196" i="7"/>
  <c r="AU195" i="7"/>
  <c r="AS195" i="7"/>
  <c r="AR195" i="7"/>
  <c r="AQ195" i="7"/>
  <c r="AP195" i="7"/>
  <c r="AO195" i="7"/>
  <c r="AN195" i="7"/>
  <c r="AL195" i="7"/>
  <c r="AK195" i="7"/>
  <c r="AJ195" i="7"/>
  <c r="AH195" i="7"/>
  <c r="AU194" i="7"/>
  <c r="AS194" i="7"/>
  <c r="AR194" i="7"/>
  <c r="AQ194" i="7"/>
  <c r="AP194" i="7"/>
  <c r="AO194" i="7"/>
  <c r="AN194" i="7"/>
  <c r="AL194" i="7"/>
  <c r="AK194" i="7"/>
  <c r="AJ194" i="7"/>
  <c r="AH194" i="7"/>
  <c r="AU193" i="7"/>
  <c r="AS193" i="7"/>
  <c r="AR193" i="7"/>
  <c r="AQ193" i="7"/>
  <c r="AP193" i="7"/>
  <c r="AO193" i="7"/>
  <c r="AN193" i="7"/>
  <c r="AL193" i="7"/>
  <c r="AK193" i="7"/>
  <c r="AJ193" i="7"/>
  <c r="AH193" i="7"/>
  <c r="AU192" i="7"/>
  <c r="AS192" i="7"/>
  <c r="AR192" i="7"/>
  <c r="AQ192" i="7"/>
  <c r="AP192" i="7"/>
  <c r="AO192" i="7"/>
  <c r="AN192" i="7"/>
  <c r="AL192" i="7"/>
  <c r="AK192" i="7"/>
  <c r="AJ192" i="7"/>
  <c r="AH192" i="7"/>
  <c r="AU191" i="7"/>
  <c r="AS191" i="7"/>
  <c r="AR191" i="7"/>
  <c r="AQ191" i="7"/>
  <c r="AP191" i="7"/>
  <c r="AO191" i="7"/>
  <c r="AN191" i="7"/>
  <c r="AL191" i="7"/>
  <c r="AK191" i="7"/>
  <c r="AJ191" i="7"/>
  <c r="AH191" i="7"/>
  <c r="AU190" i="7"/>
  <c r="AS190" i="7"/>
  <c r="AR190" i="7"/>
  <c r="AQ190" i="7"/>
  <c r="AP190" i="7"/>
  <c r="AO190" i="7"/>
  <c r="AN190" i="7"/>
  <c r="AL190" i="7"/>
  <c r="AK190" i="7"/>
  <c r="AJ190" i="7"/>
  <c r="AH190" i="7"/>
  <c r="AU189" i="7"/>
  <c r="AS189" i="7"/>
  <c r="AR189" i="7"/>
  <c r="AQ189" i="7"/>
  <c r="AP189" i="7"/>
  <c r="AO189" i="7"/>
  <c r="AN189" i="7"/>
  <c r="AL189" i="7"/>
  <c r="AK189" i="7"/>
  <c r="AJ189" i="7"/>
  <c r="AH189" i="7"/>
  <c r="AU188" i="7"/>
  <c r="AS188" i="7"/>
  <c r="AR188" i="7"/>
  <c r="AQ188" i="7"/>
  <c r="AP188" i="7"/>
  <c r="AO188" i="7"/>
  <c r="AN188" i="7"/>
  <c r="AL188" i="7"/>
  <c r="AK188" i="7"/>
  <c r="AJ188" i="7"/>
  <c r="AH188" i="7"/>
  <c r="AU187" i="7"/>
  <c r="AS187" i="7"/>
  <c r="AR187" i="7"/>
  <c r="AQ187" i="7"/>
  <c r="AP187" i="7"/>
  <c r="AO187" i="7"/>
  <c r="AN187" i="7"/>
  <c r="AL187" i="7"/>
  <c r="AK187" i="7"/>
  <c r="AJ187" i="7"/>
  <c r="AH187" i="7"/>
  <c r="AU186" i="7"/>
  <c r="AS186" i="7"/>
  <c r="AR186" i="7"/>
  <c r="AQ186" i="7"/>
  <c r="AP186" i="7"/>
  <c r="AO186" i="7"/>
  <c r="AN186" i="7"/>
  <c r="AL186" i="7"/>
  <c r="AK186" i="7"/>
  <c r="AJ186" i="7"/>
  <c r="AH186" i="7"/>
  <c r="AU185" i="7"/>
  <c r="AS185" i="7"/>
  <c r="AR185" i="7"/>
  <c r="AQ185" i="7"/>
  <c r="AP185" i="7"/>
  <c r="AO185" i="7"/>
  <c r="AN185" i="7"/>
  <c r="AL185" i="7"/>
  <c r="AK185" i="7"/>
  <c r="AJ185" i="7"/>
  <c r="AH185" i="7"/>
  <c r="AU184" i="7"/>
  <c r="AS184" i="7"/>
  <c r="AR184" i="7"/>
  <c r="AQ184" i="7"/>
  <c r="AP184" i="7"/>
  <c r="AO184" i="7"/>
  <c r="AN184" i="7"/>
  <c r="AL184" i="7"/>
  <c r="AK184" i="7"/>
  <c r="AJ184" i="7"/>
  <c r="AH184" i="7"/>
  <c r="AU183" i="7"/>
  <c r="AS183" i="7"/>
  <c r="AR183" i="7"/>
  <c r="AQ183" i="7"/>
  <c r="AP183" i="7"/>
  <c r="AO183" i="7"/>
  <c r="AN183" i="7"/>
  <c r="AL183" i="7"/>
  <c r="AK183" i="7"/>
  <c r="AJ183" i="7"/>
  <c r="AH183" i="7"/>
  <c r="AU182" i="7"/>
  <c r="AS182" i="7"/>
  <c r="AR182" i="7"/>
  <c r="AQ182" i="7"/>
  <c r="AP182" i="7"/>
  <c r="AO182" i="7"/>
  <c r="AN182" i="7"/>
  <c r="AL182" i="7"/>
  <c r="AK182" i="7"/>
  <c r="AJ182" i="7"/>
  <c r="AH182" i="7"/>
  <c r="AU181" i="7"/>
  <c r="AS181" i="7"/>
  <c r="AR181" i="7"/>
  <c r="AQ181" i="7"/>
  <c r="AP181" i="7"/>
  <c r="AO181" i="7"/>
  <c r="AN181" i="7"/>
  <c r="AL181" i="7"/>
  <c r="AK181" i="7"/>
  <c r="AJ181" i="7"/>
  <c r="AH181" i="7"/>
  <c r="AU180" i="7"/>
  <c r="AS180" i="7"/>
  <c r="AR180" i="7"/>
  <c r="AQ180" i="7"/>
  <c r="AP180" i="7"/>
  <c r="AO180" i="7"/>
  <c r="AN180" i="7"/>
  <c r="AL180" i="7"/>
  <c r="AK180" i="7"/>
  <c r="AJ180" i="7"/>
  <c r="AH180" i="7"/>
  <c r="AU179" i="7"/>
  <c r="AS179" i="7"/>
  <c r="AR179" i="7"/>
  <c r="AQ179" i="7"/>
  <c r="AP179" i="7"/>
  <c r="AO179" i="7"/>
  <c r="AN179" i="7"/>
  <c r="AL179" i="7"/>
  <c r="AK179" i="7"/>
  <c r="AJ179" i="7"/>
  <c r="AH179" i="7"/>
  <c r="AU178" i="7"/>
  <c r="AS178" i="7"/>
  <c r="AR178" i="7"/>
  <c r="AQ178" i="7"/>
  <c r="AP178" i="7"/>
  <c r="AO178" i="7"/>
  <c r="AN178" i="7"/>
  <c r="AL178" i="7"/>
  <c r="AK178" i="7"/>
  <c r="AJ178" i="7"/>
  <c r="AH178" i="7"/>
  <c r="AU177" i="7"/>
  <c r="AS177" i="7"/>
  <c r="AR177" i="7"/>
  <c r="AQ177" i="7"/>
  <c r="AP177" i="7"/>
  <c r="AO177" i="7"/>
  <c r="AN177" i="7"/>
  <c r="AL177" i="7"/>
  <c r="AK177" i="7"/>
  <c r="AJ177" i="7"/>
  <c r="AH177" i="7"/>
  <c r="AU176" i="7"/>
  <c r="AS176" i="7"/>
  <c r="AR176" i="7"/>
  <c r="AQ176" i="7"/>
  <c r="AP176" i="7"/>
  <c r="AO176" i="7"/>
  <c r="AN176" i="7"/>
  <c r="AL176" i="7"/>
  <c r="AK176" i="7"/>
  <c r="AJ176" i="7"/>
  <c r="AH176" i="7"/>
  <c r="AU175" i="7"/>
  <c r="AS175" i="7"/>
  <c r="AR175" i="7"/>
  <c r="AQ175" i="7"/>
  <c r="AP175" i="7"/>
  <c r="AO175" i="7"/>
  <c r="AN175" i="7"/>
  <c r="AL175" i="7"/>
  <c r="AK175" i="7"/>
  <c r="AJ175" i="7"/>
  <c r="AH175" i="7"/>
  <c r="AU174" i="7"/>
  <c r="AS174" i="7"/>
  <c r="AR174" i="7"/>
  <c r="AQ174" i="7"/>
  <c r="AP174" i="7"/>
  <c r="AO174" i="7"/>
  <c r="AN174" i="7"/>
  <c r="AL174" i="7"/>
  <c r="AK174" i="7"/>
  <c r="AJ174" i="7"/>
  <c r="AH174" i="7"/>
  <c r="AU173" i="7"/>
  <c r="AS173" i="7"/>
  <c r="AR173" i="7"/>
  <c r="AQ173" i="7"/>
  <c r="AP173" i="7"/>
  <c r="AO173" i="7"/>
  <c r="AN173" i="7"/>
  <c r="AL173" i="7"/>
  <c r="AK173" i="7"/>
  <c r="AJ173" i="7"/>
  <c r="AH173" i="7"/>
  <c r="AU172" i="7"/>
  <c r="AS172" i="7"/>
  <c r="AR172" i="7"/>
  <c r="AQ172" i="7"/>
  <c r="AP172" i="7"/>
  <c r="AO172" i="7"/>
  <c r="AN172" i="7"/>
  <c r="AL172" i="7"/>
  <c r="AK172" i="7"/>
  <c r="AJ172" i="7"/>
  <c r="AH172" i="7"/>
  <c r="AU171" i="7"/>
  <c r="AS171" i="7"/>
  <c r="AR171" i="7"/>
  <c r="AQ171" i="7"/>
  <c r="AP171" i="7"/>
  <c r="AO171" i="7"/>
  <c r="AN171" i="7"/>
  <c r="AL171" i="7"/>
  <c r="AK171" i="7"/>
  <c r="AJ171" i="7"/>
  <c r="AH171" i="7"/>
  <c r="AU170" i="7"/>
  <c r="AS170" i="7"/>
  <c r="AR170" i="7"/>
  <c r="AQ170" i="7"/>
  <c r="AP170" i="7"/>
  <c r="AO170" i="7"/>
  <c r="AN170" i="7"/>
  <c r="AL170" i="7"/>
  <c r="AK170" i="7"/>
  <c r="AJ170" i="7"/>
  <c r="AH170" i="7"/>
  <c r="AU169" i="7"/>
  <c r="AS169" i="7"/>
  <c r="AR169" i="7"/>
  <c r="AQ169" i="7"/>
  <c r="AP169" i="7"/>
  <c r="AO169" i="7"/>
  <c r="AN169" i="7"/>
  <c r="AL169" i="7"/>
  <c r="AK169" i="7"/>
  <c r="AJ169" i="7"/>
  <c r="AH169" i="7"/>
  <c r="AU168" i="7"/>
  <c r="AS168" i="7"/>
  <c r="AR168" i="7"/>
  <c r="AQ168" i="7"/>
  <c r="AP168" i="7"/>
  <c r="AO168" i="7"/>
  <c r="AN168" i="7"/>
  <c r="AL168" i="7"/>
  <c r="AK168" i="7"/>
  <c r="AJ168" i="7"/>
  <c r="AH168" i="7"/>
  <c r="AU167" i="7"/>
  <c r="AS167" i="7"/>
  <c r="AR167" i="7"/>
  <c r="AQ167" i="7"/>
  <c r="AP167" i="7"/>
  <c r="AO167" i="7"/>
  <c r="AN167" i="7"/>
  <c r="AL167" i="7"/>
  <c r="AK167" i="7"/>
  <c r="AJ167" i="7"/>
  <c r="AH167" i="7"/>
  <c r="AU166" i="7"/>
  <c r="AS166" i="7"/>
  <c r="AR166" i="7"/>
  <c r="AQ166" i="7"/>
  <c r="AP166" i="7"/>
  <c r="AO166" i="7"/>
  <c r="AN166" i="7"/>
  <c r="AL166" i="7"/>
  <c r="AK166" i="7"/>
  <c r="AJ166" i="7"/>
  <c r="AH166" i="7"/>
  <c r="AU165" i="7"/>
  <c r="AS165" i="7"/>
  <c r="AR165" i="7"/>
  <c r="AQ165" i="7"/>
  <c r="AP165" i="7"/>
  <c r="AO165" i="7"/>
  <c r="AN165" i="7"/>
  <c r="AL165" i="7"/>
  <c r="AK165" i="7"/>
  <c r="AJ165" i="7"/>
  <c r="AH165" i="7"/>
  <c r="AU164" i="7"/>
  <c r="AS164" i="7"/>
  <c r="AR164" i="7"/>
  <c r="AQ164" i="7"/>
  <c r="AP164" i="7"/>
  <c r="AO164" i="7"/>
  <c r="AN164" i="7"/>
  <c r="AL164" i="7"/>
  <c r="AK164" i="7"/>
  <c r="AJ164" i="7"/>
  <c r="AH164" i="7"/>
  <c r="AU163" i="7"/>
  <c r="AS163" i="7"/>
  <c r="AR163" i="7"/>
  <c r="AQ163" i="7"/>
  <c r="AP163" i="7"/>
  <c r="AO163" i="7"/>
  <c r="AN163" i="7"/>
  <c r="AL163" i="7"/>
  <c r="AK163" i="7"/>
  <c r="AJ163" i="7"/>
  <c r="AH163" i="7"/>
  <c r="AU162" i="7"/>
  <c r="AS162" i="7"/>
  <c r="AR162" i="7"/>
  <c r="AQ162" i="7"/>
  <c r="AP162" i="7"/>
  <c r="AO162" i="7"/>
  <c r="AN162" i="7"/>
  <c r="AL162" i="7"/>
  <c r="AK162" i="7"/>
  <c r="AJ162" i="7"/>
  <c r="AH162" i="7"/>
  <c r="AU161" i="7"/>
  <c r="AS161" i="7"/>
  <c r="AR161" i="7"/>
  <c r="AQ161" i="7"/>
  <c r="AP161" i="7"/>
  <c r="AO161" i="7"/>
  <c r="AN161" i="7"/>
  <c r="AL161" i="7"/>
  <c r="AK161" i="7"/>
  <c r="AJ161" i="7"/>
  <c r="AH161" i="7"/>
  <c r="AU160" i="7"/>
  <c r="AS160" i="7"/>
  <c r="AR160" i="7"/>
  <c r="AQ160" i="7"/>
  <c r="AP160" i="7"/>
  <c r="AO160" i="7"/>
  <c r="AN160" i="7"/>
  <c r="AL160" i="7"/>
  <c r="AK160" i="7"/>
  <c r="AJ160" i="7"/>
  <c r="AH160" i="7"/>
  <c r="AU159" i="7"/>
  <c r="AS159" i="7"/>
  <c r="AR159" i="7"/>
  <c r="AQ159" i="7"/>
  <c r="AP159" i="7"/>
  <c r="AO159" i="7"/>
  <c r="AN159" i="7"/>
  <c r="AL159" i="7"/>
  <c r="AK159" i="7"/>
  <c r="AJ159" i="7"/>
  <c r="AH159" i="7"/>
  <c r="AU158" i="7"/>
  <c r="AS158" i="7"/>
  <c r="AR158" i="7"/>
  <c r="AQ158" i="7"/>
  <c r="AP158" i="7"/>
  <c r="AO158" i="7"/>
  <c r="AN158" i="7"/>
  <c r="AL158" i="7"/>
  <c r="AK158" i="7"/>
  <c r="AJ158" i="7"/>
  <c r="AH158" i="7"/>
  <c r="AU157" i="7"/>
  <c r="AS157" i="7"/>
  <c r="AR157" i="7"/>
  <c r="AQ157" i="7"/>
  <c r="AP157" i="7"/>
  <c r="AO157" i="7"/>
  <c r="AN157" i="7"/>
  <c r="AL157" i="7"/>
  <c r="AK157" i="7"/>
  <c r="AJ157" i="7"/>
  <c r="AH157" i="7"/>
  <c r="AU156" i="7"/>
  <c r="AS156" i="7"/>
  <c r="AR156" i="7"/>
  <c r="AQ156" i="7"/>
  <c r="AP156" i="7"/>
  <c r="AO156" i="7"/>
  <c r="AN156" i="7"/>
  <c r="AL156" i="7"/>
  <c r="AK156" i="7"/>
  <c r="AJ156" i="7"/>
  <c r="AH156" i="7"/>
  <c r="AU155" i="7"/>
  <c r="AS155" i="7"/>
  <c r="AR155" i="7"/>
  <c r="AQ155" i="7"/>
  <c r="AP155" i="7"/>
  <c r="AO155" i="7"/>
  <c r="AN155" i="7"/>
  <c r="AL155" i="7"/>
  <c r="AK155" i="7"/>
  <c r="AJ155" i="7"/>
  <c r="AH155" i="7"/>
  <c r="AU154" i="7"/>
  <c r="AS154" i="7"/>
  <c r="AR154" i="7"/>
  <c r="AQ154" i="7"/>
  <c r="AP154" i="7"/>
  <c r="AO154" i="7"/>
  <c r="AN154" i="7"/>
  <c r="AL154" i="7"/>
  <c r="AK154" i="7"/>
  <c r="AJ154" i="7"/>
  <c r="AH154" i="7"/>
  <c r="AU153" i="7"/>
  <c r="AS153" i="7"/>
  <c r="AR153" i="7"/>
  <c r="AQ153" i="7"/>
  <c r="AP153" i="7"/>
  <c r="AO153" i="7"/>
  <c r="AN153" i="7"/>
  <c r="AL153" i="7"/>
  <c r="AK153" i="7"/>
  <c r="AJ153" i="7"/>
  <c r="AH153" i="7"/>
  <c r="AU152" i="7"/>
  <c r="AS152" i="7"/>
  <c r="AR152" i="7"/>
  <c r="AQ152" i="7"/>
  <c r="AP152" i="7"/>
  <c r="AO152" i="7"/>
  <c r="AN152" i="7"/>
  <c r="AL152" i="7"/>
  <c r="AK152" i="7"/>
  <c r="AJ152" i="7"/>
  <c r="AH152" i="7"/>
  <c r="AU151" i="7"/>
  <c r="AS151" i="7"/>
  <c r="AR151" i="7"/>
  <c r="AQ151" i="7"/>
  <c r="AP151" i="7"/>
  <c r="AO151" i="7"/>
  <c r="AN151" i="7"/>
  <c r="AL151" i="7"/>
  <c r="AK151" i="7"/>
  <c r="AJ151" i="7"/>
  <c r="AH151" i="7"/>
  <c r="AU150" i="7"/>
  <c r="AS150" i="7"/>
  <c r="AR150" i="7"/>
  <c r="AQ150" i="7"/>
  <c r="AP150" i="7"/>
  <c r="AO150" i="7"/>
  <c r="AN150" i="7"/>
  <c r="AL150" i="7"/>
  <c r="AK150" i="7"/>
  <c r="AJ150" i="7"/>
  <c r="AH150" i="7"/>
  <c r="AU149" i="7"/>
  <c r="AS149" i="7"/>
  <c r="AR149" i="7"/>
  <c r="AQ149" i="7"/>
  <c r="AP149" i="7"/>
  <c r="AO149" i="7"/>
  <c r="AN149" i="7"/>
  <c r="AL149" i="7"/>
  <c r="AK149" i="7"/>
  <c r="AJ149" i="7"/>
  <c r="AH149" i="7"/>
  <c r="AU148" i="7"/>
  <c r="AS148" i="7"/>
  <c r="AR148" i="7"/>
  <c r="AQ148" i="7"/>
  <c r="AP148" i="7"/>
  <c r="AO148" i="7"/>
  <c r="AN148" i="7"/>
  <c r="AL148" i="7"/>
  <c r="AK148" i="7"/>
  <c r="AJ148" i="7"/>
  <c r="AH148" i="7"/>
  <c r="AU147" i="7"/>
  <c r="AS147" i="7"/>
  <c r="AR147" i="7"/>
  <c r="AQ147" i="7"/>
  <c r="AP147" i="7"/>
  <c r="AO147" i="7"/>
  <c r="AN147" i="7"/>
  <c r="AL147" i="7"/>
  <c r="AK147" i="7"/>
  <c r="AJ147" i="7"/>
  <c r="AH147" i="7"/>
  <c r="AU146" i="7"/>
  <c r="AS146" i="7"/>
  <c r="AR146" i="7"/>
  <c r="AQ146" i="7"/>
  <c r="AP146" i="7"/>
  <c r="AO146" i="7"/>
  <c r="AN146" i="7"/>
  <c r="AL146" i="7"/>
  <c r="AK146" i="7"/>
  <c r="AJ146" i="7"/>
  <c r="AH146" i="7"/>
  <c r="AU145" i="7"/>
  <c r="AS145" i="7"/>
  <c r="AR145" i="7"/>
  <c r="AQ145" i="7"/>
  <c r="AP145" i="7"/>
  <c r="AO145" i="7"/>
  <c r="AN145" i="7"/>
  <c r="AL145" i="7"/>
  <c r="AK145" i="7"/>
  <c r="AJ145" i="7"/>
  <c r="AH145" i="7"/>
  <c r="AU144" i="7"/>
  <c r="AS144" i="7"/>
  <c r="AR144" i="7"/>
  <c r="AQ144" i="7"/>
  <c r="AP144" i="7"/>
  <c r="AO144" i="7"/>
  <c r="AN144" i="7"/>
  <c r="AL144" i="7"/>
  <c r="AK144" i="7"/>
  <c r="AJ144" i="7"/>
  <c r="AH144" i="7"/>
  <c r="AU143" i="7"/>
  <c r="AS143" i="7"/>
  <c r="AR143" i="7"/>
  <c r="AQ143" i="7"/>
  <c r="AP143" i="7"/>
  <c r="AO143" i="7"/>
  <c r="AN143" i="7"/>
  <c r="AL143" i="7"/>
  <c r="AK143" i="7"/>
  <c r="AJ143" i="7"/>
  <c r="AH143" i="7"/>
  <c r="AU142" i="7"/>
  <c r="AS142" i="7"/>
  <c r="AR142" i="7"/>
  <c r="AQ142" i="7"/>
  <c r="AP142" i="7"/>
  <c r="AO142" i="7"/>
  <c r="AN142" i="7"/>
  <c r="AL142" i="7"/>
  <c r="AK142" i="7"/>
  <c r="AJ142" i="7"/>
  <c r="AH142" i="7"/>
  <c r="AU141" i="7"/>
  <c r="AS141" i="7"/>
  <c r="AR141" i="7"/>
  <c r="AQ141" i="7"/>
  <c r="AP141" i="7"/>
  <c r="AO141" i="7"/>
  <c r="AN141" i="7"/>
  <c r="AL141" i="7"/>
  <c r="AK141" i="7"/>
  <c r="AJ141" i="7"/>
  <c r="AH141" i="7"/>
  <c r="AU140" i="7"/>
  <c r="AS140" i="7"/>
  <c r="AR140" i="7"/>
  <c r="AQ140" i="7"/>
  <c r="AP140" i="7"/>
  <c r="AO140" i="7"/>
  <c r="AN140" i="7"/>
  <c r="AL140" i="7"/>
  <c r="AK140" i="7"/>
  <c r="AJ140" i="7"/>
  <c r="AH140" i="7"/>
  <c r="AU139" i="7"/>
  <c r="AS139" i="7"/>
  <c r="AR139" i="7"/>
  <c r="AQ139" i="7"/>
  <c r="AP139" i="7"/>
  <c r="AO139" i="7"/>
  <c r="AN139" i="7"/>
  <c r="AL139" i="7"/>
  <c r="AK139" i="7"/>
  <c r="AJ139" i="7"/>
  <c r="AH139" i="7"/>
  <c r="AU138" i="7"/>
  <c r="AS138" i="7"/>
  <c r="AR138" i="7"/>
  <c r="AQ138" i="7"/>
  <c r="AP138" i="7"/>
  <c r="AO138" i="7"/>
  <c r="AN138" i="7"/>
  <c r="AL138" i="7"/>
  <c r="AK138" i="7"/>
  <c r="AJ138" i="7"/>
  <c r="AH138" i="7"/>
  <c r="AU137" i="7"/>
  <c r="AS137" i="7"/>
  <c r="AR137" i="7"/>
  <c r="AQ137" i="7"/>
  <c r="AP137" i="7"/>
  <c r="AO137" i="7"/>
  <c r="AN137" i="7"/>
  <c r="AL137" i="7"/>
  <c r="AK137" i="7"/>
  <c r="AJ137" i="7"/>
  <c r="AH137" i="7"/>
  <c r="AU136" i="7"/>
  <c r="AS136" i="7"/>
  <c r="AR136" i="7"/>
  <c r="AQ136" i="7"/>
  <c r="AP136" i="7"/>
  <c r="AO136" i="7"/>
  <c r="AN136" i="7"/>
  <c r="AL136" i="7"/>
  <c r="AK136" i="7"/>
  <c r="AJ136" i="7"/>
  <c r="AH136" i="7"/>
  <c r="AU135" i="7"/>
  <c r="AS135" i="7"/>
  <c r="AR135" i="7"/>
  <c r="AQ135" i="7"/>
  <c r="AP135" i="7"/>
  <c r="AO135" i="7"/>
  <c r="AN135" i="7"/>
  <c r="AL135" i="7"/>
  <c r="AK135" i="7"/>
  <c r="AJ135" i="7"/>
  <c r="AH135" i="7"/>
  <c r="AU134" i="7"/>
  <c r="AS134" i="7"/>
  <c r="AR134" i="7"/>
  <c r="AQ134" i="7"/>
  <c r="AP134" i="7"/>
  <c r="AO134" i="7"/>
  <c r="AN134" i="7"/>
  <c r="AL134" i="7"/>
  <c r="AK134" i="7"/>
  <c r="AJ134" i="7"/>
  <c r="AH134" i="7"/>
  <c r="AU133" i="7"/>
  <c r="AS133" i="7"/>
  <c r="AR133" i="7"/>
  <c r="AQ133" i="7"/>
  <c r="AP133" i="7"/>
  <c r="AO133" i="7"/>
  <c r="AN133" i="7"/>
  <c r="AL133" i="7"/>
  <c r="AK133" i="7"/>
  <c r="AJ133" i="7"/>
  <c r="AH133" i="7"/>
  <c r="AU132" i="7"/>
  <c r="AS132" i="7"/>
  <c r="AR132" i="7"/>
  <c r="AQ132" i="7"/>
  <c r="AP132" i="7"/>
  <c r="AO132" i="7"/>
  <c r="AN132" i="7"/>
  <c r="AL132" i="7"/>
  <c r="AK132" i="7"/>
  <c r="AJ132" i="7"/>
  <c r="AH132" i="7"/>
  <c r="AU131" i="7"/>
  <c r="AS131" i="7"/>
  <c r="AR131" i="7"/>
  <c r="AQ131" i="7"/>
  <c r="AP131" i="7"/>
  <c r="AO131" i="7"/>
  <c r="AN131" i="7"/>
  <c r="AL131" i="7"/>
  <c r="AK131" i="7"/>
  <c r="AJ131" i="7"/>
  <c r="AH131" i="7"/>
  <c r="AU130" i="7"/>
  <c r="AS130" i="7"/>
  <c r="AR130" i="7"/>
  <c r="AQ130" i="7"/>
  <c r="AP130" i="7"/>
  <c r="AO130" i="7"/>
  <c r="AN130" i="7"/>
  <c r="AL130" i="7"/>
  <c r="AK130" i="7"/>
  <c r="AJ130" i="7"/>
  <c r="AH130" i="7"/>
  <c r="AU129" i="7"/>
  <c r="AS129" i="7"/>
  <c r="AR129" i="7"/>
  <c r="AQ129" i="7"/>
  <c r="AP129" i="7"/>
  <c r="AO129" i="7"/>
  <c r="AN129" i="7"/>
  <c r="AL129" i="7"/>
  <c r="AK129" i="7"/>
  <c r="AJ129" i="7"/>
  <c r="AH129" i="7"/>
  <c r="AU128" i="7"/>
  <c r="AS128" i="7"/>
  <c r="AR128" i="7"/>
  <c r="AQ128" i="7"/>
  <c r="AP128" i="7"/>
  <c r="AO128" i="7"/>
  <c r="AN128" i="7"/>
  <c r="AL128" i="7"/>
  <c r="AK128" i="7"/>
  <c r="AJ128" i="7"/>
  <c r="AH128" i="7"/>
  <c r="AU127" i="7"/>
  <c r="AS127" i="7"/>
  <c r="AR127" i="7"/>
  <c r="AQ127" i="7"/>
  <c r="AP127" i="7"/>
  <c r="AO127" i="7"/>
  <c r="AN127" i="7"/>
  <c r="AL127" i="7"/>
  <c r="AK127" i="7"/>
  <c r="AJ127" i="7"/>
  <c r="AH127" i="7"/>
  <c r="AU126" i="7"/>
  <c r="AS126" i="7"/>
  <c r="AR126" i="7"/>
  <c r="AQ126" i="7"/>
  <c r="AP126" i="7"/>
  <c r="AO126" i="7"/>
  <c r="AN126" i="7"/>
  <c r="AL126" i="7"/>
  <c r="AK126" i="7"/>
  <c r="AJ126" i="7"/>
  <c r="AH126" i="7"/>
  <c r="AU125" i="7"/>
  <c r="AS125" i="7"/>
  <c r="AR125" i="7"/>
  <c r="AQ125" i="7"/>
  <c r="AP125" i="7"/>
  <c r="AO125" i="7"/>
  <c r="AN125" i="7"/>
  <c r="AL125" i="7"/>
  <c r="AK125" i="7"/>
  <c r="AJ125" i="7"/>
  <c r="AH125" i="7"/>
  <c r="AU124" i="7"/>
  <c r="AS124" i="7"/>
  <c r="AR124" i="7"/>
  <c r="AQ124" i="7"/>
  <c r="AP124" i="7"/>
  <c r="AO124" i="7"/>
  <c r="AN124" i="7"/>
  <c r="AL124" i="7"/>
  <c r="AK124" i="7"/>
  <c r="AJ124" i="7"/>
  <c r="AH124" i="7"/>
  <c r="AU123" i="7"/>
  <c r="AS123" i="7"/>
  <c r="AR123" i="7"/>
  <c r="AQ123" i="7"/>
  <c r="AP123" i="7"/>
  <c r="AO123" i="7"/>
  <c r="AN123" i="7"/>
  <c r="AL123" i="7"/>
  <c r="AK123" i="7"/>
  <c r="AJ123" i="7"/>
  <c r="AH123" i="7"/>
  <c r="AU122" i="7"/>
  <c r="AS122" i="7"/>
  <c r="AR122" i="7"/>
  <c r="AQ122" i="7"/>
  <c r="AP122" i="7"/>
  <c r="AO122" i="7"/>
  <c r="AN122" i="7"/>
  <c r="AL122" i="7"/>
  <c r="AK122" i="7"/>
  <c r="AJ122" i="7"/>
  <c r="AH122" i="7"/>
  <c r="AU121" i="7"/>
  <c r="AS121" i="7"/>
  <c r="AR121" i="7"/>
  <c r="AQ121" i="7"/>
  <c r="AP121" i="7"/>
  <c r="AO121" i="7"/>
  <c r="AN121" i="7"/>
  <c r="AL121" i="7"/>
  <c r="AK121" i="7"/>
  <c r="AJ121" i="7"/>
  <c r="AH121" i="7"/>
  <c r="AU120" i="7"/>
  <c r="AS120" i="7"/>
  <c r="AR120" i="7"/>
  <c r="AQ120" i="7"/>
  <c r="AP120" i="7"/>
  <c r="AO120" i="7"/>
  <c r="AN120" i="7"/>
  <c r="AL120" i="7"/>
  <c r="AK120" i="7"/>
  <c r="AJ120" i="7"/>
  <c r="AH120" i="7"/>
  <c r="AU119" i="7"/>
  <c r="AS119" i="7"/>
  <c r="AR119" i="7"/>
  <c r="AQ119" i="7"/>
  <c r="AP119" i="7"/>
  <c r="AO119" i="7"/>
  <c r="AN119" i="7"/>
  <c r="AL119" i="7"/>
  <c r="AK119" i="7"/>
  <c r="AJ119" i="7"/>
  <c r="AH119" i="7"/>
  <c r="AU118" i="7"/>
  <c r="AS118" i="7"/>
  <c r="AR118" i="7"/>
  <c r="AQ118" i="7"/>
  <c r="AP118" i="7"/>
  <c r="AO118" i="7"/>
  <c r="AN118" i="7"/>
  <c r="AL118" i="7"/>
  <c r="AK118" i="7"/>
  <c r="AJ118" i="7"/>
  <c r="AH118" i="7"/>
  <c r="AU117" i="7"/>
  <c r="AS117" i="7"/>
  <c r="AR117" i="7"/>
  <c r="AQ117" i="7"/>
  <c r="AP117" i="7"/>
  <c r="AO117" i="7"/>
  <c r="AN117" i="7"/>
  <c r="AL117" i="7"/>
  <c r="AK117" i="7"/>
  <c r="AJ117" i="7"/>
  <c r="AH117" i="7"/>
  <c r="AU116" i="7"/>
  <c r="AS116" i="7"/>
  <c r="AR116" i="7"/>
  <c r="AQ116" i="7"/>
  <c r="AP116" i="7"/>
  <c r="AO116" i="7"/>
  <c r="AN116" i="7"/>
  <c r="AL116" i="7"/>
  <c r="AK116" i="7"/>
  <c r="AJ116" i="7"/>
  <c r="AH116" i="7"/>
  <c r="AU115" i="7"/>
  <c r="AS115" i="7"/>
  <c r="AR115" i="7"/>
  <c r="AQ115" i="7"/>
  <c r="AP115" i="7"/>
  <c r="AO115" i="7"/>
  <c r="AN115" i="7"/>
  <c r="AL115" i="7"/>
  <c r="AK115" i="7"/>
  <c r="AJ115" i="7"/>
  <c r="AH115" i="7"/>
  <c r="AU114" i="7"/>
  <c r="AS114" i="7"/>
  <c r="AR114" i="7"/>
  <c r="AQ114" i="7"/>
  <c r="AP114" i="7"/>
  <c r="AO114" i="7"/>
  <c r="AN114" i="7"/>
  <c r="AL114" i="7"/>
  <c r="AK114" i="7"/>
  <c r="AJ114" i="7"/>
  <c r="AH114" i="7"/>
  <c r="AU113" i="7"/>
  <c r="AS113" i="7"/>
  <c r="AR113" i="7"/>
  <c r="AQ113" i="7"/>
  <c r="AP113" i="7"/>
  <c r="AO113" i="7"/>
  <c r="AN113" i="7"/>
  <c r="AL113" i="7"/>
  <c r="AK113" i="7"/>
  <c r="AJ113" i="7"/>
  <c r="AH113" i="7"/>
  <c r="AU112" i="7"/>
  <c r="AS112" i="7"/>
  <c r="AR112" i="7"/>
  <c r="AQ112" i="7"/>
  <c r="AP112" i="7"/>
  <c r="AO112" i="7"/>
  <c r="AN112" i="7"/>
  <c r="AL112" i="7"/>
  <c r="AK112" i="7"/>
  <c r="AJ112" i="7"/>
  <c r="AH112" i="7"/>
  <c r="AU111" i="7"/>
  <c r="AS111" i="7"/>
  <c r="AR111" i="7"/>
  <c r="AQ111" i="7"/>
  <c r="AP111" i="7"/>
  <c r="AO111" i="7"/>
  <c r="AN111" i="7"/>
  <c r="AL111" i="7"/>
  <c r="AK111" i="7"/>
  <c r="AJ111" i="7"/>
  <c r="AH111" i="7"/>
  <c r="AU110" i="7"/>
  <c r="AS110" i="7"/>
  <c r="AR110" i="7"/>
  <c r="AQ110" i="7"/>
  <c r="AP110" i="7"/>
  <c r="AO110" i="7"/>
  <c r="AN110" i="7"/>
  <c r="AL110" i="7"/>
  <c r="AK110" i="7"/>
  <c r="AJ110" i="7"/>
  <c r="AH110" i="7"/>
  <c r="AU109" i="7"/>
  <c r="AS109" i="7"/>
  <c r="AR109" i="7"/>
  <c r="AQ109" i="7"/>
  <c r="AP109" i="7"/>
  <c r="AO109" i="7"/>
  <c r="AN109" i="7"/>
  <c r="AL109" i="7"/>
  <c r="AK109" i="7"/>
  <c r="AJ109" i="7"/>
  <c r="AH109" i="7"/>
  <c r="AU108" i="7"/>
  <c r="AS108" i="7"/>
  <c r="AR108" i="7"/>
  <c r="AQ108" i="7"/>
  <c r="AP108" i="7"/>
  <c r="AO108" i="7"/>
  <c r="AN108" i="7"/>
  <c r="AL108" i="7"/>
  <c r="AK108" i="7"/>
  <c r="AJ108" i="7"/>
  <c r="AH108" i="7"/>
  <c r="AU107" i="7"/>
  <c r="AS107" i="7"/>
  <c r="AR107" i="7"/>
  <c r="AQ107" i="7"/>
  <c r="AP107" i="7"/>
  <c r="AO107" i="7"/>
  <c r="AN107" i="7"/>
  <c r="AL107" i="7"/>
  <c r="AK107" i="7"/>
  <c r="AJ107" i="7"/>
  <c r="AH107" i="7"/>
  <c r="AU106" i="7"/>
  <c r="AS106" i="7"/>
  <c r="AR106" i="7"/>
  <c r="AQ106" i="7"/>
  <c r="AP106" i="7"/>
  <c r="AO106" i="7"/>
  <c r="AN106" i="7"/>
  <c r="AL106" i="7"/>
  <c r="AK106" i="7"/>
  <c r="AJ106" i="7"/>
  <c r="AH106" i="7"/>
  <c r="AU105" i="7"/>
  <c r="AS105" i="7"/>
  <c r="AR105" i="7"/>
  <c r="AQ105" i="7"/>
  <c r="AP105" i="7"/>
  <c r="AO105" i="7"/>
  <c r="AN105" i="7"/>
  <c r="AL105" i="7"/>
  <c r="AK105" i="7"/>
  <c r="AJ105" i="7"/>
  <c r="AH105" i="7"/>
  <c r="AU104" i="7"/>
  <c r="AS104" i="7"/>
  <c r="AR104" i="7"/>
  <c r="AQ104" i="7"/>
  <c r="AP104" i="7"/>
  <c r="AO104" i="7"/>
  <c r="AN104" i="7"/>
  <c r="AL104" i="7"/>
  <c r="AK104" i="7"/>
  <c r="AJ104" i="7"/>
  <c r="AH104" i="7"/>
  <c r="AU103" i="7"/>
  <c r="AS103" i="7"/>
  <c r="AR103" i="7"/>
  <c r="AQ103" i="7"/>
  <c r="AP103" i="7"/>
  <c r="AO103" i="7"/>
  <c r="AN103" i="7"/>
  <c r="AL103" i="7"/>
  <c r="AK103" i="7"/>
  <c r="AJ103" i="7"/>
  <c r="AH103" i="7"/>
  <c r="AU102" i="7"/>
  <c r="AS102" i="7"/>
  <c r="AR102" i="7"/>
  <c r="AQ102" i="7"/>
  <c r="AP102" i="7"/>
  <c r="AO102" i="7"/>
  <c r="AN102" i="7"/>
  <c r="AL102" i="7"/>
  <c r="AK102" i="7"/>
  <c r="AJ102" i="7"/>
  <c r="AH102" i="7"/>
  <c r="AU101" i="7"/>
  <c r="AS101" i="7"/>
  <c r="AR101" i="7"/>
  <c r="AQ101" i="7"/>
  <c r="AP101" i="7"/>
  <c r="AO101" i="7"/>
  <c r="AN101" i="7"/>
  <c r="AL101" i="7"/>
  <c r="AK101" i="7"/>
  <c r="AJ101" i="7"/>
  <c r="AH101" i="7"/>
  <c r="AU100" i="7"/>
  <c r="AS100" i="7"/>
  <c r="AR100" i="7"/>
  <c r="AQ100" i="7"/>
  <c r="AP100" i="7"/>
  <c r="AO100" i="7"/>
  <c r="AN100" i="7"/>
  <c r="AL100" i="7"/>
  <c r="AK100" i="7"/>
  <c r="AJ100" i="7"/>
  <c r="AH100" i="7"/>
  <c r="AU99" i="7"/>
  <c r="AS99" i="7"/>
  <c r="AR99" i="7"/>
  <c r="AQ99" i="7"/>
  <c r="AP99" i="7"/>
  <c r="AO99" i="7"/>
  <c r="AN99" i="7"/>
  <c r="AL99" i="7"/>
  <c r="AK99" i="7"/>
  <c r="AJ99" i="7"/>
  <c r="AH99" i="7"/>
  <c r="AU98" i="7"/>
  <c r="AS98" i="7"/>
  <c r="AR98" i="7"/>
  <c r="AQ98" i="7"/>
  <c r="AP98" i="7"/>
  <c r="AO98" i="7"/>
  <c r="AN98" i="7"/>
  <c r="AL98" i="7"/>
  <c r="AK98" i="7"/>
  <c r="AJ98" i="7"/>
  <c r="AH98" i="7"/>
  <c r="AU97" i="7"/>
  <c r="AS97" i="7"/>
  <c r="AR97" i="7"/>
  <c r="AQ97" i="7"/>
  <c r="AP97" i="7"/>
  <c r="AO97" i="7"/>
  <c r="AN97" i="7"/>
  <c r="AL97" i="7"/>
  <c r="AK97" i="7"/>
  <c r="AJ97" i="7"/>
  <c r="AH97" i="7"/>
  <c r="AU96" i="7"/>
  <c r="AS96" i="7"/>
  <c r="AR96" i="7"/>
  <c r="AQ96" i="7"/>
  <c r="AP96" i="7"/>
  <c r="AO96" i="7"/>
  <c r="AN96" i="7"/>
  <c r="AL96" i="7"/>
  <c r="AK96" i="7"/>
  <c r="AJ96" i="7"/>
  <c r="AH96" i="7"/>
  <c r="AU95" i="7"/>
  <c r="AS95" i="7"/>
  <c r="AR95" i="7"/>
  <c r="AQ95" i="7"/>
  <c r="AP95" i="7"/>
  <c r="AO95" i="7"/>
  <c r="AN95" i="7"/>
  <c r="AL95" i="7"/>
  <c r="AK95" i="7"/>
  <c r="AJ95" i="7"/>
  <c r="AH95" i="7"/>
  <c r="AU94" i="7"/>
  <c r="AS94" i="7"/>
  <c r="AR94" i="7"/>
  <c r="AQ94" i="7"/>
  <c r="AP94" i="7"/>
  <c r="AO94" i="7"/>
  <c r="AN94" i="7"/>
  <c r="AL94" i="7"/>
  <c r="AK94" i="7"/>
  <c r="AJ94" i="7"/>
  <c r="AH94" i="7"/>
  <c r="AU93" i="7"/>
  <c r="AS93" i="7"/>
  <c r="AR93" i="7"/>
  <c r="AQ93" i="7"/>
  <c r="AP93" i="7"/>
  <c r="AO93" i="7"/>
  <c r="AN93" i="7"/>
  <c r="AL93" i="7"/>
  <c r="AK93" i="7"/>
  <c r="AJ93" i="7"/>
  <c r="AH93" i="7"/>
  <c r="AU92" i="7"/>
  <c r="AS92" i="7"/>
  <c r="AR92" i="7"/>
  <c r="AQ92" i="7"/>
  <c r="AP92" i="7"/>
  <c r="AO92" i="7"/>
  <c r="AN92" i="7"/>
  <c r="AL92" i="7"/>
  <c r="AK92" i="7"/>
  <c r="AJ92" i="7"/>
  <c r="AH92" i="7"/>
  <c r="AU91" i="7"/>
  <c r="AS91" i="7"/>
  <c r="AR91" i="7"/>
  <c r="AQ91" i="7"/>
  <c r="AP91" i="7"/>
  <c r="AO91" i="7"/>
  <c r="AN91" i="7"/>
  <c r="AL91" i="7"/>
  <c r="AK91" i="7"/>
  <c r="AJ91" i="7"/>
  <c r="AH91" i="7"/>
  <c r="AU90" i="7"/>
  <c r="AS90" i="7"/>
  <c r="AR90" i="7"/>
  <c r="AQ90" i="7"/>
  <c r="AP90" i="7"/>
  <c r="AO90" i="7"/>
  <c r="AN90" i="7"/>
  <c r="AL90" i="7"/>
  <c r="AK90" i="7"/>
  <c r="AJ90" i="7"/>
  <c r="AH90" i="7"/>
  <c r="AU89" i="7"/>
  <c r="AS89" i="7"/>
  <c r="AR89" i="7"/>
  <c r="AQ89" i="7"/>
  <c r="AP89" i="7"/>
  <c r="AO89" i="7"/>
  <c r="AN89" i="7"/>
  <c r="AL89" i="7"/>
  <c r="AK89" i="7"/>
  <c r="AJ89" i="7"/>
  <c r="AH89" i="7"/>
  <c r="AU88" i="7"/>
  <c r="AS88" i="7"/>
  <c r="AR88" i="7"/>
  <c r="AQ88" i="7"/>
  <c r="AP88" i="7"/>
  <c r="AO88" i="7"/>
  <c r="AN88" i="7"/>
  <c r="AL88" i="7"/>
  <c r="AK88" i="7"/>
  <c r="AJ88" i="7"/>
  <c r="AH88" i="7"/>
  <c r="AU87" i="7"/>
  <c r="AS87" i="7"/>
  <c r="AR87" i="7"/>
  <c r="AQ87" i="7"/>
  <c r="AP87" i="7"/>
  <c r="AO87" i="7"/>
  <c r="AN87" i="7"/>
  <c r="AL87" i="7"/>
  <c r="AK87" i="7"/>
  <c r="AJ87" i="7"/>
  <c r="AH87" i="7"/>
  <c r="AU86" i="7"/>
  <c r="AS86" i="7"/>
  <c r="AR86" i="7"/>
  <c r="AQ86" i="7"/>
  <c r="AP86" i="7"/>
  <c r="AO86" i="7"/>
  <c r="AN86" i="7"/>
  <c r="AL86" i="7"/>
  <c r="AK86" i="7"/>
  <c r="AJ86" i="7"/>
  <c r="AH86" i="7"/>
  <c r="AU85" i="7"/>
  <c r="AS85" i="7"/>
  <c r="AR85" i="7"/>
  <c r="AQ85" i="7"/>
  <c r="AP85" i="7"/>
  <c r="AO85" i="7"/>
  <c r="AN85" i="7"/>
  <c r="AL85" i="7"/>
  <c r="AK85" i="7"/>
  <c r="AJ85" i="7"/>
  <c r="AH85" i="7"/>
  <c r="AU84" i="7"/>
  <c r="AS84" i="7"/>
  <c r="AR84" i="7"/>
  <c r="AQ84" i="7"/>
  <c r="AP84" i="7"/>
  <c r="AO84" i="7"/>
  <c r="AN84" i="7"/>
  <c r="AL84" i="7"/>
  <c r="AK84" i="7"/>
  <c r="AJ84" i="7"/>
  <c r="AH84" i="7"/>
  <c r="AU83" i="7"/>
  <c r="AS83" i="7"/>
  <c r="AR83" i="7"/>
  <c r="AQ83" i="7"/>
  <c r="AP83" i="7"/>
  <c r="AO83" i="7"/>
  <c r="AN83" i="7"/>
  <c r="AL83" i="7"/>
  <c r="AK83" i="7"/>
  <c r="AJ83" i="7"/>
  <c r="AH83" i="7"/>
  <c r="AU82" i="7"/>
  <c r="AS82" i="7"/>
  <c r="AR82" i="7"/>
  <c r="AQ82" i="7"/>
  <c r="AP82" i="7"/>
  <c r="AO82" i="7"/>
  <c r="AN82" i="7"/>
  <c r="AL82" i="7"/>
  <c r="AK82" i="7"/>
  <c r="AJ82" i="7"/>
  <c r="AH82" i="7"/>
  <c r="AU81" i="7"/>
  <c r="AS81" i="7"/>
  <c r="AR81" i="7"/>
  <c r="AQ81" i="7"/>
  <c r="AP81" i="7"/>
  <c r="AO81" i="7"/>
  <c r="AN81" i="7"/>
  <c r="AL81" i="7"/>
  <c r="AK81" i="7"/>
  <c r="AJ81" i="7"/>
  <c r="AH81" i="7"/>
  <c r="AU80" i="7"/>
  <c r="AS80" i="7"/>
  <c r="AR80" i="7"/>
  <c r="AQ80" i="7"/>
  <c r="AP80" i="7"/>
  <c r="AO80" i="7"/>
  <c r="AN80" i="7"/>
  <c r="AL80" i="7"/>
  <c r="AK80" i="7"/>
  <c r="AJ80" i="7"/>
  <c r="AH80" i="7"/>
  <c r="AU79" i="7"/>
  <c r="AS79" i="7"/>
  <c r="AR79" i="7"/>
  <c r="AQ79" i="7"/>
  <c r="AP79" i="7"/>
  <c r="AO79" i="7"/>
  <c r="AN79" i="7"/>
  <c r="AL79" i="7"/>
  <c r="AK79" i="7"/>
  <c r="AJ79" i="7"/>
  <c r="AH79" i="7"/>
  <c r="AU78" i="7"/>
  <c r="AS78" i="7"/>
  <c r="AR78" i="7"/>
  <c r="AQ78" i="7"/>
  <c r="AP78" i="7"/>
  <c r="AO78" i="7"/>
  <c r="AN78" i="7"/>
  <c r="AL78" i="7"/>
  <c r="AK78" i="7"/>
  <c r="AJ78" i="7"/>
  <c r="AH78" i="7"/>
  <c r="AU77" i="7"/>
  <c r="AS77" i="7"/>
  <c r="AR77" i="7"/>
  <c r="AQ77" i="7"/>
  <c r="AP77" i="7"/>
  <c r="AO77" i="7"/>
  <c r="AN77" i="7"/>
  <c r="AL77" i="7"/>
  <c r="AK77" i="7"/>
  <c r="AJ77" i="7"/>
  <c r="AH77" i="7"/>
  <c r="AU76" i="7"/>
  <c r="AS76" i="7"/>
  <c r="AR76" i="7"/>
  <c r="AQ76" i="7"/>
  <c r="AP76" i="7"/>
  <c r="AO76" i="7"/>
  <c r="AN76" i="7"/>
  <c r="AL76" i="7"/>
  <c r="AK76" i="7"/>
  <c r="AJ76" i="7"/>
  <c r="AH76" i="7"/>
  <c r="AU75" i="7"/>
  <c r="AS75" i="7"/>
  <c r="AR75" i="7"/>
  <c r="AQ75" i="7"/>
  <c r="AP75" i="7"/>
  <c r="AO75" i="7"/>
  <c r="AN75" i="7"/>
  <c r="AL75" i="7"/>
  <c r="AK75" i="7"/>
  <c r="AJ75" i="7"/>
  <c r="AH75" i="7"/>
  <c r="AU74" i="7"/>
  <c r="AS74" i="7"/>
  <c r="AR74" i="7"/>
  <c r="AQ74" i="7"/>
  <c r="AP74" i="7"/>
  <c r="AO74" i="7"/>
  <c r="AN74" i="7"/>
  <c r="AL74" i="7"/>
  <c r="AK74" i="7"/>
  <c r="AJ74" i="7"/>
  <c r="AH74" i="7"/>
  <c r="AU73" i="7"/>
  <c r="AS73" i="7"/>
  <c r="AR73" i="7"/>
  <c r="AQ73" i="7"/>
  <c r="AP73" i="7"/>
  <c r="AO73" i="7"/>
  <c r="AN73" i="7"/>
  <c r="AL73" i="7"/>
  <c r="AK73" i="7"/>
  <c r="AJ73" i="7"/>
  <c r="AH73" i="7"/>
  <c r="AU72" i="7"/>
  <c r="AS72" i="7"/>
  <c r="AR72" i="7"/>
  <c r="AQ72" i="7"/>
  <c r="AP72" i="7"/>
  <c r="AO72" i="7"/>
  <c r="AN72" i="7"/>
  <c r="AL72" i="7"/>
  <c r="AK72" i="7"/>
  <c r="AJ72" i="7"/>
  <c r="AH72" i="7"/>
  <c r="AU71" i="7"/>
  <c r="AS71" i="7"/>
  <c r="AR71" i="7"/>
  <c r="AQ71" i="7"/>
  <c r="AP71" i="7"/>
  <c r="AO71" i="7"/>
  <c r="AN71" i="7"/>
  <c r="AL71" i="7"/>
  <c r="AK71" i="7"/>
  <c r="AJ71" i="7"/>
  <c r="AH71" i="7"/>
  <c r="AU70" i="7"/>
  <c r="AS70" i="7"/>
  <c r="AR70" i="7"/>
  <c r="AQ70" i="7"/>
  <c r="AP70" i="7"/>
  <c r="AO70" i="7"/>
  <c r="AN70" i="7"/>
  <c r="AL70" i="7"/>
  <c r="AK70" i="7"/>
  <c r="AJ70" i="7"/>
  <c r="AH70" i="7"/>
  <c r="AU69" i="7"/>
  <c r="AS69" i="7"/>
  <c r="AR69" i="7"/>
  <c r="AQ69" i="7"/>
  <c r="AP69" i="7"/>
  <c r="AO69" i="7"/>
  <c r="AN69" i="7"/>
  <c r="AL69" i="7"/>
  <c r="AK69" i="7"/>
  <c r="AJ69" i="7"/>
  <c r="AH69" i="7"/>
  <c r="AU68" i="7"/>
  <c r="AS68" i="7"/>
  <c r="AR68" i="7"/>
  <c r="AQ68" i="7"/>
  <c r="AP68" i="7"/>
  <c r="AO68" i="7"/>
  <c r="AN68" i="7"/>
  <c r="AL68" i="7"/>
  <c r="AK68" i="7"/>
  <c r="AJ68" i="7"/>
  <c r="AH68" i="7"/>
  <c r="AU67" i="7"/>
  <c r="AS67" i="7"/>
  <c r="AR67" i="7"/>
  <c r="AQ67" i="7"/>
  <c r="AP67" i="7"/>
  <c r="AO67" i="7"/>
  <c r="AN67" i="7"/>
  <c r="AL67" i="7"/>
  <c r="AK67" i="7"/>
  <c r="AJ67" i="7"/>
  <c r="AH67" i="7"/>
  <c r="AU66" i="7"/>
  <c r="AS66" i="7"/>
  <c r="AR66" i="7"/>
  <c r="AQ66" i="7"/>
  <c r="AP66" i="7"/>
  <c r="AO66" i="7"/>
  <c r="AN66" i="7"/>
  <c r="AL66" i="7"/>
  <c r="AK66" i="7"/>
  <c r="AJ66" i="7"/>
  <c r="AH66" i="7"/>
  <c r="AU65" i="7"/>
  <c r="AS65" i="7"/>
  <c r="AR65" i="7"/>
  <c r="AQ65" i="7"/>
  <c r="AP65" i="7"/>
  <c r="AO65" i="7"/>
  <c r="AN65" i="7"/>
  <c r="AL65" i="7"/>
  <c r="AK65" i="7"/>
  <c r="AJ65" i="7"/>
  <c r="AH65" i="7"/>
  <c r="AU64" i="7"/>
  <c r="AS64" i="7"/>
  <c r="AR64" i="7"/>
  <c r="AQ64" i="7"/>
  <c r="AP64" i="7"/>
  <c r="AO64" i="7"/>
  <c r="AN64" i="7"/>
  <c r="AL64" i="7"/>
  <c r="AK64" i="7"/>
  <c r="AJ64" i="7"/>
  <c r="AH64" i="7"/>
  <c r="AU63" i="7"/>
  <c r="AS63" i="7"/>
  <c r="AR63" i="7"/>
  <c r="AQ63" i="7"/>
  <c r="AP63" i="7"/>
  <c r="AO63" i="7"/>
  <c r="AN63" i="7"/>
  <c r="AL63" i="7"/>
  <c r="AK63" i="7"/>
  <c r="AJ63" i="7"/>
  <c r="AH63" i="7"/>
  <c r="AU62" i="7"/>
  <c r="AS62" i="7"/>
  <c r="AR62" i="7"/>
  <c r="AQ62" i="7"/>
  <c r="AP62" i="7"/>
  <c r="AO62" i="7"/>
  <c r="AN62" i="7"/>
  <c r="AL62" i="7"/>
  <c r="AK62" i="7"/>
  <c r="AJ62" i="7"/>
  <c r="AH62" i="7"/>
  <c r="AU61" i="7"/>
  <c r="AS61" i="7"/>
  <c r="AR61" i="7"/>
  <c r="AQ61" i="7"/>
  <c r="AP61" i="7"/>
  <c r="AO61" i="7"/>
  <c r="AN61" i="7"/>
  <c r="AL61" i="7"/>
  <c r="AK61" i="7"/>
  <c r="AJ61" i="7"/>
  <c r="AH61" i="7"/>
  <c r="AU60" i="7"/>
  <c r="AS60" i="7"/>
  <c r="AR60" i="7"/>
  <c r="AQ60" i="7"/>
  <c r="AP60" i="7"/>
  <c r="AO60" i="7"/>
  <c r="AN60" i="7"/>
  <c r="AL60" i="7"/>
  <c r="AK60" i="7"/>
  <c r="AJ60" i="7"/>
  <c r="AH60" i="7"/>
  <c r="AU59" i="7"/>
  <c r="AS59" i="7"/>
  <c r="AR59" i="7"/>
  <c r="AQ59" i="7"/>
  <c r="AP59" i="7"/>
  <c r="AO59" i="7"/>
  <c r="AN59" i="7"/>
  <c r="AL59" i="7"/>
  <c r="AK59" i="7"/>
  <c r="AJ59" i="7"/>
  <c r="AH59" i="7"/>
  <c r="AU58" i="7"/>
  <c r="AS58" i="7"/>
  <c r="AR58" i="7"/>
  <c r="AQ58" i="7"/>
  <c r="AP58" i="7"/>
  <c r="AO58" i="7"/>
  <c r="AN58" i="7"/>
  <c r="AL58" i="7"/>
  <c r="AK58" i="7"/>
  <c r="AJ58" i="7"/>
  <c r="AH58" i="7"/>
  <c r="AU57" i="7"/>
  <c r="AS57" i="7"/>
  <c r="AR57" i="7"/>
  <c r="AQ57" i="7"/>
  <c r="AP57" i="7"/>
  <c r="AO57" i="7"/>
  <c r="AN57" i="7"/>
  <c r="AL57" i="7"/>
  <c r="AK57" i="7"/>
  <c r="AJ57" i="7"/>
  <c r="AH57" i="7"/>
  <c r="AU56" i="7"/>
  <c r="AS56" i="7"/>
  <c r="AR56" i="7"/>
  <c r="AQ56" i="7"/>
  <c r="AP56" i="7"/>
  <c r="AO56" i="7"/>
  <c r="AN56" i="7"/>
  <c r="AL56" i="7"/>
  <c r="AK56" i="7"/>
  <c r="AJ56" i="7"/>
  <c r="AH56" i="7"/>
  <c r="AU55" i="7"/>
  <c r="AS55" i="7"/>
  <c r="AR55" i="7"/>
  <c r="AQ55" i="7"/>
  <c r="AP55" i="7"/>
  <c r="AO55" i="7"/>
  <c r="AN55" i="7"/>
  <c r="AL55" i="7"/>
  <c r="AK55" i="7"/>
  <c r="AJ55" i="7"/>
  <c r="AH55" i="7"/>
  <c r="AU54" i="7"/>
  <c r="AS54" i="7"/>
  <c r="AR54" i="7"/>
  <c r="AQ54" i="7"/>
  <c r="AP54" i="7"/>
  <c r="AO54" i="7"/>
  <c r="AN54" i="7"/>
  <c r="AL54" i="7"/>
  <c r="AK54" i="7"/>
  <c r="AJ54" i="7"/>
  <c r="AH54" i="7"/>
  <c r="AU53" i="7"/>
  <c r="AS53" i="7"/>
  <c r="AR53" i="7"/>
  <c r="AQ53" i="7"/>
  <c r="AP53" i="7"/>
  <c r="AO53" i="7"/>
  <c r="AN53" i="7"/>
  <c r="AL53" i="7"/>
  <c r="AK53" i="7"/>
  <c r="AJ53" i="7"/>
  <c r="AH53" i="7"/>
  <c r="AU52" i="7"/>
  <c r="AS52" i="7"/>
  <c r="AR52" i="7"/>
  <c r="AQ52" i="7"/>
  <c r="AP52" i="7"/>
  <c r="AO52" i="7"/>
  <c r="AN52" i="7"/>
  <c r="AL52" i="7"/>
  <c r="AK52" i="7"/>
  <c r="AJ52" i="7"/>
  <c r="AH52" i="7"/>
  <c r="AU51" i="7"/>
  <c r="AS51" i="7"/>
  <c r="AR51" i="7"/>
  <c r="AQ51" i="7"/>
  <c r="AP51" i="7"/>
  <c r="AO51" i="7"/>
  <c r="AN51" i="7"/>
  <c r="AL51" i="7"/>
  <c r="AK51" i="7"/>
  <c r="AJ51" i="7"/>
  <c r="AH51" i="7"/>
  <c r="AU50" i="7"/>
  <c r="AS50" i="7"/>
  <c r="AR50" i="7"/>
  <c r="AQ50" i="7"/>
  <c r="AP50" i="7"/>
  <c r="AO50" i="7"/>
  <c r="AN50" i="7"/>
  <c r="AL50" i="7"/>
  <c r="AK50" i="7"/>
  <c r="AJ50" i="7"/>
  <c r="AH50" i="7"/>
  <c r="AU49" i="7"/>
  <c r="AS49" i="7"/>
  <c r="AR49" i="7"/>
  <c r="AQ49" i="7"/>
  <c r="AP49" i="7"/>
  <c r="AO49" i="7"/>
  <c r="AN49" i="7"/>
  <c r="AL49" i="7"/>
  <c r="AK49" i="7"/>
  <c r="AJ49" i="7"/>
  <c r="AH49" i="7"/>
  <c r="AU48" i="7"/>
  <c r="AS48" i="7"/>
  <c r="AR48" i="7"/>
  <c r="AQ48" i="7"/>
  <c r="AP48" i="7"/>
  <c r="AO48" i="7"/>
  <c r="AN48" i="7"/>
  <c r="AL48" i="7"/>
  <c r="AK48" i="7"/>
  <c r="AJ48" i="7"/>
  <c r="AH48" i="7"/>
  <c r="AU47" i="7"/>
  <c r="AS47" i="7"/>
  <c r="AR47" i="7"/>
  <c r="AQ47" i="7"/>
  <c r="AP47" i="7"/>
  <c r="AO47" i="7"/>
  <c r="AN47" i="7"/>
  <c r="AL47" i="7"/>
  <c r="AK47" i="7"/>
  <c r="AJ47" i="7"/>
  <c r="AH47" i="7"/>
  <c r="AU46" i="7"/>
  <c r="AS46" i="7"/>
  <c r="AR46" i="7"/>
  <c r="AQ46" i="7"/>
  <c r="AP46" i="7"/>
  <c r="AO46" i="7"/>
  <c r="AN46" i="7"/>
  <c r="AL46" i="7"/>
  <c r="AK46" i="7"/>
  <c r="AJ46" i="7"/>
  <c r="AH46" i="7"/>
  <c r="AU45" i="7"/>
  <c r="AS45" i="7"/>
  <c r="AR45" i="7"/>
  <c r="AQ45" i="7"/>
  <c r="AP45" i="7"/>
  <c r="AO45" i="7"/>
  <c r="AN45" i="7"/>
  <c r="AL45" i="7"/>
  <c r="AK45" i="7"/>
  <c r="AJ45" i="7"/>
  <c r="AH45" i="7"/>
  <c r="AU44" i="7"/>
  <c r="AS44" i="7"/>
  <c r="AR44" i="7"/>
  <c r="AQ44" i="7"/>
  <c r="AP44" i="7"/>
  <c r="AO44" i="7"/>
  <c r="AN44" i="7"/>
  <c r="AL44" i="7"/>
  <c r="AK44" i="7"/>
  <c r="AJ44" i="7"/>
  <c r="AH44" i="7"/>
  <c r="AU43" i="7"/>
  <c r="AS43" i="7"/>
  <c r="AR43" i="7"/>
  <c r="AQ43" i="7"/>
  <c r="AP43" i="7"/>
  <c r="AO43" i="7"/>
  <c r="AN43" i="7"/>
  <c r="AL43" i="7"/>
  <c r="AK43" i="7"/>
  <c r="AJ43" i="7"/>
  <c r="AH43" i="7"/>
  <c r="AU42" i="7"/>
  <c r="AS42" i="7"/>
  <c r="AR42" i="7"/>
  <c r="AQ42" i="7"/>
  <c r="AP42" i="7"/>
  <c r="AO42" i="7"/>
  <c r="AN42" i="7"/>
  <c r="AL42" i="7"/>
  <c r="AK42" i="7"/>
  <c r="AJ42" i="7"/>
  <c r="AH42" i="7"/>
  <c r="AU41" i="7"/>
  <c r="AS41" i="7"/>
  <c r="AR41" i="7"/>
  <c r="AQ41" i="7"/>
  <c r="AP41" i="7"/>
  <c r="AO41" i="7"/>
  <c r="AN41" i="7"/>
  <c r="AL41" i="7"/>
  <c r="AK41" i="7"/>
  <c r="AJ41" i="7"/>
  <c r="AH41" i="7"/>
  <c r="AU40" i="7"/>
  <c r="AS40" i="7"/>
  <c r="AR40" i="7"/>
  <c r="AQ40" i="7"/>
  <c r="AP40" i="7"/>
  <c r="AO40" i="7"/>
  <c r="AN40" i="7"/>
  <c r="AL40" i="7"/>
  <c r="AK40" i="7"/>
  <c r="AJ40" i="7"/>
  <c r="AH40" i="7"/>
  <c r="AU39" i="7"/>
  <c r="AS39" i="7"/>
  <c r="AR39" i="7"/>
  <c r="AQ39" i="7"/>
  <c r="AP39" i="7"/>
  <c r="AO39" i="7"/>
  <c r="AN39" i="7"/>
  <c r="AL39" i="7"/>
  <c r="AK39" i="7"/>
  <c r="AJ39" i="7"/>
  <c r="AH39" i="7"/>
  <c r="AU38" i="7"/>
  <c r="AS38" i="7"/>
  <c r="AR38" i="7"/>
  <c r="AQ38" i="7"/>
  <c r="AP38" i="7"/>
  <c r="AO38" i="7"/>
  <c r="AN38" i="7"/>
  <c r="AL38" i="7"/>
  <c r="AK38" i="7"/>
  <c r="AJ38" i="7"/>
  <c r="AH38" i="7"/>
  <c r="AU37" i="7"/>
  <c r="AS37" i="7"/>
  <c r="AR37" i="7"/>
  <c r="AQ37" i="7"/>
  <c r="AP37" i="7"/>
  <c r="AO37" i="7"/>
  <c r="AN37" i="7"/>
  <c r="AL37" i="7"/>
  <c r="AK37" i="7"/>
  <c r="AJ37" i="7"/>
  <c r="AH37" i="7"/>
  <c r="AU36" i="7"/>
  <c r="AS36" i="7"/>
  <c r="AR36" i="7"/>
  <c r="AQ36" i="7"/>
  <c r="AP36" i="7"/>
  <c r="AO36" i="7"/>
  <c r="AN36" i="7"/>
  <c r="AL36" i="7"/>
  <c r="AK36" i="7"/>
  <c r="AJ36" i="7"/>
  <c r="AH36" i="7"/>
  <c r="AU35" i="7"/>
  <c r="AS35" i="7"/>
  <c r="AR35" i="7"/>
  <c r="AQ35" i="7"/>
  <c r="AP35" i="7"/>
  <c r="AO35" i="7"/>
  <c r="AN35" i="7"/>
  <c r="AL35" i="7"/>
  <c r="AK35" i="7"/>
  <c r="AJ35" i="7"/>
  <c r="AH35" i="7"/>
  <c r="AU34" i="7"/>
  <c r="AS34" i="7"/>
  <c r="AR34" i="7"/>
  <c r="AQ34" i="7"/>
  <c r="AP34" i="7"/>
  <c r="AO34" i="7"/>
  <c r="AN34" i="7"/>
  <c r="AL34" i="7"/>
  <c r="AK34" i="7"/>
  <c r="AJ34" i="7"/>
  <c r="AH34" i="7"/>
  <c r="AU33" i="7"/>
  <c r="AS33" i="7"/>
  <c r="AR33" i="7"/>
  <c r="AQ33" i="7"/>
  <c r="AP33" i="7"/>
  <c r="AO33" i="7"/>
  <c r="AN33" i="7"/>
  <c r="AL33" i="7"/>
  <c r="AK33" i="7"/>
  <c r="AJ33" i="7"/>
  <c r="AH33" i="7"/>
  <c r="AU32" i="7"/>
  <c r="AS32" i="7"/>
  <c r="AR32" i="7"/>
  <c r="AQ32" i="7"/>
  <c r="AP32" i="7"/>
  <c r="AO32" i="7"/>
  <c r="AN32" i="7"/>
  <c r="AL32" i="7"/>
  <c r="AK32" i="7"/>
  <c r="AJ32" i="7"/>
  <c r="AH32" i="7"/>
  <c r="AU31" i="7"/>
  <c r="AS31" i="7"/>
  <c r="AR31" i="7"/>
  <c r="AQ31" i="7"/>
  <c r="AP31" i="7"/>
  <c r="AO31" i="7"/>
  <c r="AN31" i="7"/>
  <c r="AL31" i="7"/>
  <c r="AK31" i="7"/>
  <c r="AJ31" i="7"/>
  <c r="AH31" i="7"/>
  <c r="AU30" i="7"/>
  <c r="AS30" i="7"/>
  <c r="AR30" i="7"/>
  <c r="AQ30" i="7"/>
  <c r="AP30" i="7"/>
  <c r="AO30" i="7"/>
  <c r="AN30" i="7"/>
  <c r="AL30" i="7"/>
  <c r="AK30" i="7"/>
  <c r="AJ30" i="7"/>
  <c r="AH30" i="7"/>
  <c r="AU29" i="7"/>
  <c r="AS29" i="7"/>
  <c r="AR29" i="7"/>
  <c r="AQ29" i="7"/>
  <c r="AP29" i="7"/>
  <c r="AO29" i="7"/>
  <c r="AN29" i="7"/>
  <c r="AL29" i="7"/>
  <c r="AK29" i="7"/>
  <c r="AJ29" i="7"/>
  <c r="AH29" i="7"/>
  <c r="AU28" i="7"/>
  <c r="AS28" i="7"/>
  <c r="AR28" i="7"/>
  <c r="AQ28" i="7"/>
  <c r="AP28" i="7"/>
  <c r="AO28" i="7"/>
  <c r="AN28" i="7"/>
  <c r="AL28" i="7"/>
  <c r="AK28" i="7"/>
  <c r="AJ28" i="7"/>
  <c r="AH28" i="7"/>
  <c r="AU27" i="7"/>
  <c r="AS27" i="7"/>
  <c r="AR27" i="7"/>
  <c r="AQ27" i="7"/>
  <c r="AP27" i="7"/>
  <c r="AO27" i="7"/>
  <c r="AN27" i="7"/>
  <c r="AL27" i="7"/>
  <c r="AK27" i="7"/>
  <c r="AJ27" i="7"/>
  <c r="AH27" i="7"/>
  <c r="AU26" i="7"/>
  <c r="AS26" i="7"/>
  <c r="AR26" i="7"/>
  <c r="AQ26" i="7"/>
  <c r="AP26" i="7"/>
  <c r="AO26" i="7"/>
  <c r="AN26" i="7"/>
  <c r="AL26" i="7"/>
  <c r="AK26" i="7"/>
  <c r="AJ26" i="7"/>
  <c r="AH26" i="7"/>
  <c r="AU25" i="7"/>
  <c r="AS25" i="7"/>
  <c r="AR25" i="7"/>
  <c r="AQ25" i="7"/>
  <c r="AP25" i="7"/>
  <c r="AO25" i="7"/>
  <c r="AN25" i="7"/>
  <c r="AL25" i="7"/>
  <c r="AK25" i="7"/>
  <c r="AJ25" i="7"/>
  <c r="AH25" i="7"/>
  <c r="AU24" i="7"/>
  <c r="AS24" i="7"/>
  <c r="AR24" i="7"/>
  <c r="AQ24" i="7"/>
  <c r="AP24" i="7"/>
  <c r="AO24" i="7"/>
  <c r="AN24" i="7"/>
  <c r="AL24" i="7"/>
  <c r="AK24" i="7"/>
  <c r="AJ24" i="7"/>
  <c r="AH24" i="7"/>
  <c r="AU23" i="7"/>
  <c r="AS23" i="7"/>
  <c r="AR23" i="7"/>
  <c r="AQ23" i="7"/>
  <c r="AP23" i="7"/>
  <c r="AO23" i="7"/>
  <c r="AN23" i="7"/>
  <c r="AL23" i="7"/>
  <c r="AK23" i="7"/>
  <c r="AJ23" i="7"/>
  <c r="AH23" i="7"/>
  <c r="AU22" i="7"/>
  <c r="AS22" i="7"/>
  <c r="AR22" i="7"/>
  <c r="AQ22" i="7"/>
  <c r="AP22" i="7"/>
  <c r="AO22" i="7"/>
  <c r="AN22" i="7"/>
  <c r="AL22" i="7"/>
  <c r="AK22" i="7"/>
  <c r="AJ22" i="7"/>
  <c r="AH22" i="7"/>
  <c r="AU21" i="7"/>
  <c r="AS21" i="7"/>
  <c r="AR21" i="7"/>
  <c r="AQ21" i="7"/>
  <c r="AP21" i="7"/>
  <c r="AO21" i="7"/>
  <c r="AN21" i="7"/>
  <c r="AL21" i="7"/>
  <c r="AK21" i="7"/>
  <c r="AJ21" i="7"/>
  <c r="AH21" i="7"/>
  <c r="AU20" i="7"/>
  <c r="AS20" i="7"/>
  <c r="AR20" i="7"/>
  <c r="AQ20" i="7"/>
  <c r="AP20" i="7"/>
  <c r="AO20" i="7"/>
  <c r="AN20" i="7"/>
  <c r="AL20" i="7"/>
  <c r="AK20" i="7"/>
  <c r="AJ20" i="7"/>
  <c r="AH20" i="7"/>
  <c r="AU19" i="7"/>
  <c r="AS19" i="7"/>
  <c r="AR19" i="7"/>
  <c r="AQ19" i="7"/>
  <c r="AP19" i="7"/>
  <c r="AO19" i="7"/>
  <c r="AN19" i="7"/>
  <c r="AL19" i="7"/>
  <c r="AK19" i="7"/>
  <c r="AJ19" i="7"/>
  <c r="AH19" i="7"/>
  <c r="AU18" i="7"/>
  <c r="AS18" i="7"/>
  <c r="AR18" i="7"/>
  <c r="AQ18" i="7"/>
  <c r="AP18" i="7"/>
  <c r="AO18" i="7"/>
  <c r="AN18" i="7"/>
  <c r="AL18" i="7"/>
  <c r="AK18" i="7"/>
  <c r="AJ18" i="7"/>
  <c r="AH18" i="7"/>
  <c r="AU17" i="7"/>
  <c r="AS17" i="7"/>
  <c r="AR17" i="7"/>
  <c r="AQ17" i="7"/>
  <c r="AP17" i="7"/>
  <c r="AO17" i="7"/>
  <c r="AN17" i="7"/>
  <c r="AL17" i="7"/>
  <c r="AK17" i="7"/>
  <c r="AJ17" i="7"/>
  <c r="AH17" i="7"/>
  <c r="AU16" i="7"/>
  <c r="AS16" i="7"/>
  <c r="AR16" i="7"/>
  <c r="AQ16" i="7"/>
  <c r="AP16" i="7"/>
  <c r="AO16" i="7"/>
  <c r="AN16" i="7"/>
  <c r="AL16" i="7"/>
  <c r="AK16" i="7"/>
  <c r="AJ16" i="7"/>
  <c r="AH16" i="7"/>
  <c r="AU15" i="7"/>
  <c r="AS15" i="7"/>
  <c r="AR15" i="7"/>
  <c r="AQ15" i="7"/>
  <c r="AP15" i="7"/>
  <c r="AO15" i="7"/>
  <c r="AN15" i="7"/>
  <c r="AL15" i="7"/>
  <c r="AK15" i="7"/>
  <c r="AJ15" i="7"/>
  <c r="AH15" i="7"/>
  <c r="AU14" i="7"/>
  <c r="AS14" i="7"/>
  <c r="AR14" i="7"/>
  <c r="AQ14" i="7"/>
  <c r="AP14" i="7"/>
  <c r="AO14" i="7"/>
  <c r="AN14" i="7"/>
  <c r="AL14" i="7"/>
  <c r="AK14" i="7"/>
  <c r="AJ14" i="7"/>
  <c r="AH14" i="7"/>
  <c r="AU13" i="7"/>
  <c r="AS13" i="7"/>
  <c r="AR13" i="7"/>
  <c r="AQ13" i="7"/>
  <c r="AP13" i="7"/>
  <c r="AO13" i="7"/>
  <c r="AN13" i="7"/>
  <c r="AL13" i="7"/>
  <c r="AK13" i="7"/>
  <c r="AJ13" i="7"/>
  <c r="AH13" i="7"/>
  <c r="AU12" i="7"/>
  <c r="AS12" i="7"/>
  <c r="AR12" i="7"/>
  <c r="AQ12" i="7"/>
  <c r="AP12" i="7"/>
  <c r="AO12" i="7"/>
  <c r="AN12" i="7"/>
  <c r="AL12" i="7"/>
  <c r="AK12" i="7"/>
  <c r="AJ12" i="7"/>
  <c r="AH12" i="7"/>
  <c r="AU11" i="7"/>
  <c r="AS11" i="7"/>
  <c r="AR11" i="7"/>
  <c r="AQ11" i="7"/>
  <c r="AP11" i="7"/>
  <c r="AO11" i="7"/>
  <c r="AN11" i="7"/>
  <c r="AL11" i="7"/>
  <c r="AK11" i="7"/>
  <c r="AJ11" i="7"/>
  <c r="AH11" i="7"/>
  <c r="AU10" i="7"/>
  <c r="AS10" i="7"/>
  <c r="AR10" i="7"/>
  <c r="AQ10" i="7"/>
  <c r="AP10" i="7"/>
  <c r="AO10" i="7"/>
  <c r="AN10" i="7"/>
  <c r="AL10" i="7"/>
  <c r="AK10" i="7"/>
  <c r="AJ10" i="7"/>
  <c r="AH10" i="7"/>
  <c r="AU9" i="7"/>
  <c r="AS9" i="7"/>
  <c r="AR9" i="7"/>
  <c r="AQ9" i="7"/>
  <c r="AP9" i="7"/>
  <c r="AO9" i="7"/>
  <c r="AN9" i="7"/>
  <c r="AL9" i="7"/>
  <c r="AK9" i="7"/>
  <c r="AJ9" i="7"/>
  <c r="AH9" i="7"/>
  <c r="AU8" i="7"/>
  <c r="AS8" i="7"/>
  <c r="AR8" i="7"/>
  <c r="AQ8" i="7"/>
  <c r="AP8" i="7"/>
  <c r="AO8" i="7"/>
  <c r="AN8" i="7"/>
  <c r="AL8" i="7"/>
  <c r="AK8" i="7"/>
  <c r="AJ8" i="7"/>
  <c r="AH8" i="7"/>
  <c r="AU7" i="7"/>
  <c r="AS7" i="7"/>
  <c r="AR7" i="7"/>
  <c r="AQ7" i="7"/>
  <c r="AP7" i="7"/>
  <c r="AO7" i="7"/>
  <c r="AN7" i="7"/>
  <c r="AL7" i="7"/>
  <c r="AK7" i="7"/>
  <c r="AJ7" i="7"/>
  <c r="AH7" i="7"/>
  <c r="AU6" i="7"/>
  <c r="AS6" i="7"/>
  <c r="AR6" i="7"/>
  <c r="AQ6" i="7"/>
  <c r="AP6" i="7"/>
  <c r="AO6" i="7"/>
  <c r="AN6" i="7"/>
  <c r="AL6" i="7"/>
  <c r="AK6" i="7"/>
  <c r="AJ6" i="7"/>
  <c r="AH6" i="7"/>
  <c r="AU5" i="7"/>
  <c r="AS5" i="7"/>
  <c r="AR5" i="7"/>
  <c r="AQ5" i="7"/>
  <c r="AP5" i="7"/>
  <c r="AO5" i="7"/>
  <c r="AN5" i="7"/>
  <c r="AL5" i="7"/>
  <c r="AK5" i="7"/>
  <c r="AJ5" i="7"/>
  <c r="AH5" i="7"/>
  <c r="AU4" i="7"/>
  <c r="AS4" i="7"/>
  <c r="AR4" i="7"/>
  <c r="AQ4" i="7"/>
  <c r="AP4" i="7"/>
  <c r="AO4" i="7"/>
  <c r="AN4" i="7"/>
  <c r="AL4" i="7"/>
  <c r="AK4" i="7"/>
  <c r="AJ4" i="7"/>
  <c r="AH4" i="7"/>
  <c r="AU3" i="7"/>
  <c r="AS3" i="7"/>
  <c r="AR3" i="7"/>
  <c r="AQ3" i="7"/>
  <c r="AP3" i="7"/>
  <c r="AO3" i="7"/>
  <c r="AN3" i="7"/>
  <c r="AL3" i="7"/>
  <c r="AK3" i="7"/>
  <c r="AJ3" i="7"/>
  <c r="AH3" i="7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13" i="3"/>
  <c r="P44" i="3"/>
  <c r="I21" i="10"/>
  <c r="K26" i="10"/>
  <c r="K23" i="10"/>
  <c r="K24" i="10"/>
  <c r="K25" i="10"/>
  <c r="K22" i="10"/>
  <c r="I26" i="10"/>
  <c r="L26" i="10" s="1"/>
  <c r="I22" i="10"/>
  <c r="L22" i="10" s="1"/>
  <c r="I23" i="10"/>
  <c r="L23" i="10" s="1"/>
  <c r="I24" i="10"/>
  <c r="L24" i="10" s="1"/>
  <c r="I25" i="10"/>
  <c r="L25" i="10" s="1"/>
  <c r="H27" i="9"/>
  <c r="K27" i="9" s="1"/>
  <c r="J28" i="9"/>
  <c r="J29" i="9"/>
  <c r="J30" i="9"/>
  <c r="J31" i="9"/>
  <c r="J32" i="9"/>
  <c r="H28" i="9"/>
  <c r="K28" i="9" s="1"/>
  <c r="H29" i="9"/>
  <c r="K29" i="9" s="1"/>
  <c r="H30" i="9"/>
  <c r="K30" i="9" s="1"/>
  <c r="H31" i="9"/>
  <c r="K31" i="9" s="1"/>
  <c r="H32" i="9"/>
  <c r="K32" i="9" s="1"/>
  <c r="A31" i="10"/>
  <c r="N3" i="10"/>
  <c r="Q165" i="10" s="1"/>
  <c r="I16" i="10"/>
  <c r="I14" i="10"/>
  <c r="I12" i="10"/>
  <c r="B15" i="10"/>
  <c r="D227" i="10"/>
  <c r="A227" i="10"/>
  <c r="P227" i="10" s="1"/>
  <c r="D226" i="10"/>
  <c r="A226" i="10"/>
  <c r="P226" i="10" s="1"/>
  <c r="D225" i="10"/>
  <c r="A225" i="10"/>
  <c r="D224" i="10"/>
  <c r="A224" i="10"/>
  <c r="D223" i="10"/>
  <c r="A223" i="10"/>
  <c r="P223" i="10" s="1"/>
  <c r="D222" i="10"/>
  <c r="A222" i="10"/>
  <c r="D221" i="10"/>
  <c r="A221" i="10"/>
  <c r="P221" i="10" s="1"/>
  <c r="D220" i="10"/>
  <c r="A220" i="10"/>
  <c r="P220" i="10" s="1"/>
  <c r="D219" i="10"/>
  <c r="A219" i="10"/>
  <c r="D218" i="10"/>
  <c r="A218" i="10"/>
  <c r="D217" i="10"/>
  <c r="A217" i="10"/>
  <c r="P217" i="10" s="1"/>
  <c r="D216" i="10"/>
  <c r="A216" i="10"/>
  <c r="D215" i="10"/>
  <c r="A215" i="10"/>
  <c r="D214" i="10"/>
  <c r="A214" i="10"/>
  <c r="P214" i="10" s="1"/>
  <c r="D213" i="10"/>
  <c r="A213" i="10"/>
  <c r="D212" i="10"/>
  <c r="A212" i="10"/>
  <c r="P212" i="10" s="1"/>
  <c r="D211" i="10"/>
  <c r="A211" i="10"/>
  <c r="P211" i="10" s="1"/>
  <c r="D210" i="10"/>
  <c r="A210" i="10"/>
  <c r="D209" i="10"/>
  <c r="A209" i="10"/>
  <c r="P209" i="10" s="1"/>
  <c r="D208" i="10"/>
  <c r="A208" i="10"/>
  <c r="P208" i="10" s="1"/>
  <c r="D207" i="10"/>
  <c r="A207" i="10"/>
  <c r="D206" i="10"/>
  <c r="A206" i="10"/>
  <c r="D205" i="10"/>
  <c r="A205" i="10"/>
  <c r="P205" i="10" s="1"/>
  <c r="D204" i="10"/>
  <c r="A204" i="10"/>
  <c r="D203" i="10"/>
  <c r="A203" i="10"/>
  <c r="P203" i="10" s="1"/>
  <c r="D202" i="10"/>
  <c r="A202" i="10"/>
  <c r="P202" i="10" s="1"/>
  <c r="D201" i="10"/>
  <c r="A201" i="10"/>
  <c r="D200" i="10"/>
  <c r="A200" i="10"/>
  <c r="P200" i="10" s="1"/>
  <c r="D199" i="10"/>
  <c r="A199" i="10"/>
  <c r="P199" i="10" s="1"/>
  <c r="D198" i="10"/>
  <c r="A198" i="10"/>
  <c r="D197" i="10"/>
  <c r="A197" i="10"/>
  <c r="P197" i="10" s="1"/>
  <c r="D196" i="10"/>
  <c r="A196" i="10"/>
  <c r="P196" i="10" s="1"/>
  <c r="D195" i="10"/>
  <c r="A195" i="10"/>
  <c r="D194" i="10"/>
  <c r="A194" i="10"/>
  <c r="P194" i="10" s="1"/>
  <c r="D193" i="10"/>
  <c r="A193" i="10"/>
  <c r="P193" i="10" s="1"/>
  <c r="D192" i="10"/>
  <c r="A192" i="10"/>
  <c r="D191" i="10"/>
  <c r="A191" i="10"/>
  <c r="P191" i="10" s="1"/>
  <c r="D190" i="10"/>
  <c r="A190" i="10"/>
  <c r="P190" i="10" s="1"/>
  <c r="D189" i="10"/>
  <c r="A189" i="10"/>
  <c r="D188" i="10"/>
  <c r="A188" i="10"/>
  <c r="P188" i="10" s="1"/>
  <c r="D187" i="10"/>
  <c r="A187" i="10"/>
  <c r="P187" i="10" s="1"/>
  <c r="D186" i="10"/>
  <c r="A186" i="10"/>
  <c r="D185" i="10"/>
  <c r="A185" i="10"/>
  <c r="P185" i="10" s="1"/>
  <c r="D184" i="10"/>
  <c r="A184" i="10"/>
  <c r="P184" i="10" s="1"/>
  <c r="D183" i="10"/>
  <c r="A183" i="10"/>
  <c r="D182" i="10"/>
  <c r="A182" i="10"/>
  <c r="P182" i="10" s="1"/>
  <c r="D181" i="10"/>
  <c r="A181" i="10"/>
  <c r="P181" i="10" s="1"/>
  <c r="D180" i="10"/>
  <c r="A180" i="10"/>
  <c r="D179" i="10"/>
  <c r="A179" i="10"/>
  <c r="P179" i="10" s="1"/>
  <c r="D178" i="10"/>
  <c r="A178" i="10"/>
  <c r="P178" i="10" s="1"/>
  <c r="D177" i="10"/>
  <c r="A177" i="10"/>
  <c r="D176" i="10"/>
  <c r="A176" i="10"/>
  <c r="P176" i="10" s="1"/>
  <c r="D175" i="10"/>
  <c r="A175" i="10"/>
  <c r="P175" i="10" s="1"/>
  <c r="D174" i="10"/>
  <c r="A174" i="10"/>
  <c r="D173" i="10"/>
  <c r="A173" i="10"/>
  <c r="D172" i="10"/>
  <c r="A172" i="10"/>
  <c r="P172" i="10" s="1"/>
  <c r="D171" i="10"/>
  <c r="A171" i="10"/>
  <c r="D170" i="10"/>
  <c r="A170" i="10"/>
  <c r="P170" i="10" s="1"/>
  <c r="D169" i="10"/>
  <c r="A169" i="10"/>
  <c r="P169" i="10" s="1"/>
  <c r="D168" i="10"/>
  <c r="A168" i="10"/>
  <c r="D167" i="10"/>
  <c r="A167" i="10"/>
  <c r="P167" i="10" s="1"/>
  <c r="D166" i="10"/>
  <c r="A166" i="10"/>
  <c r="P166" i="10" s="1"/>
  <c r="D165" i="10"/>
  <c r="A165" i="10"/>
  <c r="D164" i="10"/>
  <c r="A164" i="10"/>
  <c r="P164" i="10" s="1"/>
  <c r="D163" i="10"/>
  <c r="A163" i="10"/>
  <c r="P163" i="10" s="1"/>
  <c r="D162" i="10"/>
  <c r="A162" i="10"/>
  <c r="D161" i="10"/>
  <c r="A161" i="10"/>
  <c r="P161" i="10" s="1"/>
  <c r="D160" i="10"/>
  <c r="A160" i="10"/>
  <c r="P160" i="10" s="1"/>
  <c r="D159" i="10"/>
  <c r="A159" i="10"/>
  <c r="D158" i="10"/>
  <c r="A158" i="10"/>
  <c r="P158" i="10" s="1"/>
  <c r="D157" i="10"/>
  <c r="A157" i="10"/>
  <c r="P157" i="10" s="1"/>
  <c r="D156" i="10"/>
  <c r="A156" i="10"/>
  <c r="D155" i="10"/>
  <c r="A155" i="10"/>
  <c r="P155" i="10" s="1"/>
  <c r="D154" i="10"/>
  <c r="A154" i="10"/>
  <c r="P154" i="10" s="1"/>
  <c r="D153" i="10"/>
  <c r="A153" i="10"/>
  <c r="D152" i="10"/>
  <c r="A152" i="10"/>
  <c r="P152" i="10" s="1"/>
  <c r="D151" i="10"/>
  <c r="A151" i="10"/>
  <c r="P151" i="10" s="1"/>
  <c r="D150" i="10"/>
  <c r="A150" i="10"/>
  <c r="D149" i="10"/>
  <c r="A149" i="10"/>
  <c r="P149" i="10" s="1"/>
  <c r="D148" i="10"/>
  <c r="A148" i="10"/>
  <c r="P148" i="10" s="1"/>
  <c r="D147" i="10"/>
  <c r="A147" i="10"/>
  <c r="D146" i="10"/>
  <c r="A146" i="10"/>
  <c r="P146" i="10" s="1"/>
  <c r="D145" i="10"/>
  <c r="A145" i="10"/>
  <c r="P145" i="10" s="1"/>
  <c r="D144" i="10"/>
  <c r="A144" i="10"/>
  <c r="D143" i="10"/>
  <c r="A143" i="10"/>
  <c r="P143" i="10" s="1"/>
  <c r="D142" i="10"/>
  <c r="A142" i="10"/>
  <c r="P142" i="10" s="1"/>
  <c r="D141" i="10"/>
  <c r="A141" i="10"/>
  <c r="D140" i="10"/>
  <c r="A140" i="10"/>
  <c r="P140" i="10" s="1"/>
  <c r="D139" i="10"/>
  <c r="A139" i="10"/>
  <c r="P139" i="10" s="1"/>
  <c r="D138" i="10"/>
  <c r="A138" i="10"/>
  <c r="D137" i="10"/>
  <c r="A137" i="10"/>
  <c r="D136" i="10"/>
  <c r="A136" i="10"/>
  <c r="P136" i="10" s="1"/>
  <c r="D135" i="10"/>
  <c r="A135" i="10"/>
  <c r="D134" i="10"/>
  <c r="A134" i="10"/>
  <c r="P134" i="10" s="1"/>
  <c r="D133" i="10"/>
  <c r="A133" i="10"/>
  <c r="P133" i="10" s="1"/>
  <c r="D132" i="10"/>
  <c r="A132" i="10"/>
  <c r="D131" i="10"/>
  <c r="A131" i="10"/>
  <c r="P131" i="10" s="1"/>
  <c r="D130" i="10"/>
  <c r="A130" i="10"/>
  <c r="P130" i="10" s="1"/>
  <c r="D129" i="10"/>
  <c r="A129" i="10"/>
  <c r="D128" i="10"/>
  <c r="A128" i="10"/>
  <c r="P128" i="10" s="1"/>
  <c r="D127" i="10"/>
  <c r="A127" i="10"/>
  <c r="P127" i="10" s="1"/>
  <c r="D126" i="10"/>
  <c r="A126" i="10"/>
  <c r="D125" i="10"/>
  <c r="A125" i="10"/>
  <c r="P125" i="10" s="1"/>
  <c r="D124" i="10"/>
  <c r="A124" i="10"/>
  <c r="D123" i="10"/>
  <c r="A123" i="10"/>
  <c r="D122" i="10"/>
  <c r="A122" i="10"/>
  <c r="P122" i="10" s="1"/>
  <c r="D121" i="10"/>
  <c r="A121" i="10"/>
  <c r="P121" i="10" s="1"/>
  <c r="D120" i="10"/>
  <c r="A120" i="10"/>
  <c r="D119" i="10"/>
  <c r="A119" i="10"/>
  <c r="P119" i="10" s="1"/>
  <c r="D118" i="10"/>
  <c r="A118" i="10"/>
  <c r="P118" i="10" s="1"/>
  <c r="D117" i="10"/>
  <c r="A117" i="10"/>
  <c r="P117" i="10" s="1"/>
  <c r="D116" i="10"/>
  <c r="A116" i="10"/>
  <c r="P116" i="10" s="1"/>
  <c r="D115" i="10"/>
  <c r="A115" i="10"/>
  <c r="D114" i="10"/>
  <c r="A114" i="10"/>
  <c r="P114" i="10" s="1"/>
  <c r="D113" i="10"/>
  <c r="A113" i="10"/>
  <c r="P113" i="10" s="1"/>
  <c r="D112" i="10"/>
  <c r="A112" i="10"/>
  <c r="P112" i="10" s="1"/>
  <c r="D111" i="10"/>
  <c r="A111" i="10"/>
  <c r="D110" i="10"/>
  <c r="A110" i="10"/>
  <c r="P110" i="10" s="1"/>
  <c r="D109" i="10"/>
  <c r="A109" i="10"/>
  <c r="D108" i="10"/>
  <c r="A108" i="10"/>
  <c r="P108" i="10" s="1"/>
  <c r="D107" i="10"/>
  <c r="A107" i="10"/>
  <c r="P107" i="10" s="1"/>
  <c r="D106" i="10"/>
  <c r="A106" i="10"/>
  <c r="P106" i="10" s="1"/>
  <c r="D105" i="10"/>
  <c r="A105" i="10"/>
  <c r="P105" i="10" s="1"/>
  <c r="D104" i="10"/>
  <c r="A104" i="10"/>
  <c r="P104" i="10" s="1"/>
  <c r="D103" i="10"/>
  <c r="A103" i="10"/>
  <c r="P103" i="10" s="1"/>
  <c r="D102" i="10"/>
  <c r="A102" i="10"/>
  <c r="D101" i="10"/>
  <c r="A101" i="10"/>
  <c r="P101" i="10" s="1"/>
  <c r="D100" i="10"/>
  <c r="A100" i="10"/>
  <c r="P100" i="10" s="1"/>
  <c r="D99" i="10"/>
  <c r="A99" i="10"/>
  <c r="P99" i="10" s="1"/>
  <c r="D98" i="10"/>
  <c r="A98" i="10"/>
  <c r="P98" i="10" s="1"/>
  <c r="D97" i="10"/>
  <c r="A97" i="10"/>
  <c r="P97" i="10" s="1"/>
  <c r="D96" i="10"/>
  <c r="A96" i="10"/>
  <c r="P96" i="10" s="1"/>
  <c r="D95" i="10"/>
  <c r="A95" i="10"/>
  <c r="P95" i="10" s="1"/>
  <c r="D94" i="10"/>
  <c r="A94" i="10"/>
  <c r="P94" i="10" s="1"/>
  <c r="D93" i="10"/>
  <c r="A93" i="10"/>
  <c r="P93" i="10" s="1"/>
  <c r="D92" i="10"/>
  <c r="A92" i="10"/>
  <c r="P92" i="10" s="1"/>
  <c r="D91" i="10"/>
  <c r="A91" i="10"/>
  <c r="P91" i="10" s="1"/>
  <c r="D90" i="10"/>
  <c r="A90" i="10"/>
  <c r="P90" i="10" s="1"/>
  <c r="D89" i="10"/>
  <c r="A89" i="10"/>
  <c r="P89" i="10" s="1"/>
  <c r="D88" i="10"/>
  <c r="A88" i="10"/>
  <c r="P88" i="10" s="1"/>
  <c r="D87" i="10"/>
  <c r="A87" i="10"/>
  <c r="P87" i="10" s="1"/>
  <c r="D86" i="10"/>
  <c r="A86" i="10"/>
  <c r="P86" i="10" s="1"/>
  <c r="D85" i="10"/>
  <c r="A85" i="10"/>
  <c r="P85" i="10" s="1"/>
  <c r="D84" i="10"/>
  <c r="A84" i="10"/>
  <c r="P84" i="10" s="1"/>
  <c r="D83" i="10"/>
  <c r="A83" i="10"/>
  <c r="P83" i="10" s="1"/>
  <c r="D82" i="10"/>
  <c r="A82" i="10"/>
  <c r="P82" i="10" s="1"/>
  <c r="D81" i="10"/>
  <c r="A81" i="10"/>
  <c r="P81" i="10" s="1"/>
  <c r="D80" i="10"/>
  <c r="A80" i="10"/>
  <c r="P80" i="10" s="1"/>
  <c r="D79" i="10"/>
  <c r="A79" i="10"/>
  <c r="P79" i="10" s="1"/>
  <c r="D78" i="10"/>
  <c r="A78" i="10"/>
  <c r="P78" i="10" s="1"/>
  <c r="D77" i="10"/>
  <c r="A77" i="10"/>
  <c r="P77" i="10" s="1"/>
  <c r="D76" i="10"/>
  <c r="A76" i="10"/>
  <c r="P76" i="10" s="1"/>
  <c r="D75" i="10"/>
  <c r="A75" i="10"/>
  <c r="P75" i="10" s="1"/>
  <c r="D74" i="10"/>
  <c r="A74" i="10"/>
  <c r="P74" i="10" s="1"/>
  <c r="D73" i="10"/>
  <c r="A73" i="10"/>
  <c r="P73" i="10" s="1"/>
  <c r="D72" i="10"/>
  <c r="A72" i="10"/>
  <c r="P72" i="10" s="1"/>
  <c r="D71" i="10"/>
  <c r="A71" i="10"/>
  <c r="P71" i="10" s="1"/>
  <c r="D70" i="10"/>
  <c r="A70" i="10"/>
  <c r="P70" i="10" s="1"/>
  <c r="D69" i="10"/>
  <c r="A69" i="10"/>
  <c r="P69" i="10" s="1"/>
  <c r="D68" i="10"/>
  <c r="A68" i="10"/>
  <c r="P68" i="10" s="1"/>
  <c r="D67" i="10"/>
  <c r="A67" i="10"/>
  <c r="P67" i="10" s="1"/>
  <c r="D66" i="10"/>
  <c r="A66" i="10"/>
  <c r="P66" i="10" s="1"/>
  <c r="D65" i="10"/>
  <c r="A65" i="10"/>
  <c r="P65" i="10" s="1"/>
  <c r="D64" i="10"/>
  <c r="A64" i="10"/>
  <c r="P64" i="10" s="1"/>
  <c r="D63" i="10"/>
  <c r="A63" i="10"/>
  <c r="P63" i="10" s="1"/>
  <c r="D62" i="10"/>
  <c r="A62" i="10"/>
  <c r="P62" i="10" s="1"/>
  <c r="D61" i="10"/>
  <c r="A61" i="10"/>
  <c r="P61" i="10" s="1"/>
  <c r="D60" i="10"/>
  <c r="A60" i="10"/>
  <c r="P60" i="10" s="1"/>
  <c r="D59" i="10"/>
  <c r="A59" i="10"/>
  <c r="P59" i="10" s="1"/>
  <c r="D58" i="10"/>
  <c r="A58" i="10"/>
  <c r="D57" i="10"/>
  <c r="A57" i="10"/>
  <c r="P57" i="10" s="1"/>
  <c r="D56" i="10"/>
  <c r="A56" i="10"/>
  <c r="D55" i="10"/>
  <c r="A55" i="10"/>
  <c r="D54" i="10"/>
  <c r="A54" i="10"/>
  <c r="P54" i="10" s="1"/>
  <c r="D53" i="10"/>
  <c r="A53" i="10"/>
  <c r="D52" i="10"/>
  <c r="A52" i="10"/>
  <c r="D51" i="10"/>
  <c r="A51" i="10"/>
  <c r="P51" i="10" s="1"/>
  <c r="D50" i="10"/>
  <c r="A50" i="10"/>
  <c r="D49" i="10"/>
  <c r="A49" i="10"/>
  <c r="D48" i="10"/>
  <c r="A48" i="10"/>
  <c r="P48" i="10" s="1"/>
  <c r="D47" i="10"/>
  <c r="A47" i="10"/>
  <c r="D46" i="10"/>
  <c r="A46" i="10"/>
  <c r="D45" i="10"/>
  <c r="A45" i="10"/>
  <c r="P45" i="10" s="1"/>
  <c r="D44" i="10"/>
  <c r="A44" i="10"/>
  <c r="D43" i="10"/>
  <c r="A43" i="10"/>
  <c r="D42" i="10"/>
  <c r="A42" i="10"/>
  <c r="P42" i="10" s="1"/>
  <c r="D41" i="10"/>
  <c r="A41" i="10"/>
  <c r="D40" i="10"/>
  <c r="A40" i="10"/>
  <c r="D39" i="10"/>
  <c r="A39" i="10"/>
  <c r="P39" i="10" s="1"/>
  <c r="D38" i="10"/>
  <c r="A38" i="10"/>
  <c r="D37" i="10"/>
  <c r="A37" i="10"/>
  <c r="D36" i="10"/>
  <c r="A36" i="10"/>
  <c r="P36" i="10" s="1"/>
  <c r="D35" i="10"/>
  <c r="A35" i="10"/>
  <c r="D34" i="10"/>
  <c r="A34" i="10"/>
  <c r="D33" i="10"/>
  <c r="A33" i="10"/>
  <c r="P33" i="10" s="1"/>
  <c r="D32" i="10"/>
  <c r="A32" i="10"/>
  <c r="D31" i="10"/>
  <c r="D30" i="10"/>
  <c r="A30" i="10"/>
  <c r="O30" i="10" s="1"/>
  <c r="D29" i="10"/>
  <c r="A29" i="10"/>
  <c r="O29" i="10" s="1"/>
  <c r="A26" i="10"/>
  <c r="D26" i="10" s="1"/>
  <c r="A25" i="10"/>
  <c r="A24" i="10"/>
  <c r="D24" i="10" s="1"/>
  <c r="A23" i="10"/>
  <c r="D23" i="10" s="1"/>
  <c r="A22" i="10"/>
  <c r="K21" i="10"/>
  <c r="L21" i="10"/>
  <c r="C21" i="10"/>
  <c r="A21" i="10"/>
  <c r="D21" i="10" l="1"/>
  <c r="H21" i="10"/>
  <c r="G21" i="10"/>
  <c r="E21" i="10"/>
  <c r="J32" i="10"/>
  <c r="P32" i="10"/>
  <c r="M34" i="10"/>
  <c r="P34" i="10"/>
  <c r="J35" i="10"/>
  <c r="P35" i="10"/>
  <c r="G37" i="10"/>
  <c r="P37" i="10"/>
  <c r="J38" i="10"/>
  <c r="P38" i="10"/>
  <c r="M40" i="10"/>
  <c r="P40" i="10"/>
  <c r="J41" i="10"/>
  <c r="P41" i="10"/>
  <c r="G43" i="10"/>
  <c r="P43" i="10"/>
  <c r="J44" i="10"/>
  <c r="P44" i="10"/>
  <c r="M46" i="10"/>
  <c r="P46" i="10"/>
  <c r="J47" i="10"/>
  <c r="P47" i="10"/>
  <c r="G49" i="10"/>
  <c r="P49" i="10"/>
  <c r="J50" i="10"/>
  <c r="P50" i="10"/>
  <c r="M52" i="10"/>
  <c r="P52" i="10"/>
  <c r="J53" i="10"/>
  <c r="P53" i="10"/>
  <c r="G55" i="10"/>
  <c r="P55" i="10"/>
  <c r="J56" i="10"/>
  <c r="P56" i="10"/>
  <c r="M58" i="10"/>
  <c r="P58" i="10"/>
  <c r="G102" i="10"/>
  <c r="P102" i="10"/>
  <c r="G109" i="10"/>
  <c r="P109" i="10"/>
  <c r="M111" i="10"/>
  <c r="P111" i="10"/>
  <c r="M115" i="10"/>
  <c r="P115" i="10"/>
  <c r="J120" i="10"/>
  <c r="P120" i="10"/>
  <c r="J123" i="10"/>
  <c r="P123" i="10"/>
  <c r="M124" i="10"/>
  <c r="P124" i="10"/>
  <c r="J126" i="10"/>
  <c r="P126" i="10"/>
  <c r="G129" i="10"/>
  <c r="P129" i="10"/>
  <c r="G132" i="10"/>
  <c r="P132" i="10"/>
  <c r="M135" i="10"/>
  <c r="P135" i="10"/>
  <c r="P137" i="10"/>
  <c r="J137" i="10"/>
  <c r="G138" i="10"/>
  <c r="P138" i="10"/>
  <c r="G141" i="10"/>
  <c r="P141" i="10"/>
  <c r="G144" i="10"/>
  <c r="P144" i="10"/>
  <c r="M147" i="10"/>
  <c r="P147" i="10"/>
  <c r="G150" i="10"/>
  <c r="P150" i="10"/>
  <c r="M153" i="10"/>
  <c r="P153" i="10"/>
  <c r="G156" i="10"/>
  <c r="P156" i="10"/>
  <c r="G159" i="10"/>
  <c r="P159" i="10"/>
  <c r="G162" i="10"/>
  <c r="P162" i="10"/>
  <c r="M165" i="10"/>
  <c r="P165" i="10"/>
  <c r="G168" i="10"/>
  <c r="P168" i="10"/>
  <c r="G171" i="10"/>
  <c r="P171" i="10"/>
  <c r="P173" i="10"/>
  <c r="J173" i="10"/>
  <c r="G174" i="10"/>
  <c r="P174" i="10"/>
  <c r="M177" i="10"/>
  <c r="P177" i="10"/>
  <c r="G180" i="10"/>
  <c r="P180" i="10"/>
  <c r="G183" i="10"/>
  <c r="P183" i="10"/>
  <c r="G186" i="10"/>
  <c r="P186" i="10"/>
  <c r="M189" i="10"/>
  <c r="P189" i="10"/>
  <c r="G192" i="10"/>
  <c r="P192" i="10"/>
  <c r="G195" i="10"/>
  <c r="P195" i="10"/>
  <c r="G198" i="10"/>
  <c r="P198" i="10"/>
  <c r="G201" i="10"/>
  <c r="P201" i="10"/>
  <c r="G204" i="10"/>
  <c r="P204" i="10"/>
  <c r="P206" i="10"/>
  <c r="J206" i="10"/>
  <c r="M207" i="10"/>
  <c r="P207" i="10"/>
  <c r="G210" i="10"/>
  <c r="P210" i="10"/>
  <c r="M213" i="10"/>
  <c r="P213" i="10"/>
  <c r="P215" i="10"/>
  <c r="O215" i="10"/>
  <c r="G216" i="10"/>
  <c r="P216" i="10"/>
  <c r="P218" i="10"/>
  <c r="I218" i="10"/>
  <c r="G219" i="10"/>
  <c r="P219" i="10"/>
  <c r="G222" i="10"/>
  <c r="P222" i="10"/>
  <c r="P224" i="10"/>
  <c r="J224" i="10"/>
  <c r="G225" i="10"/>
  <c r="P225" i="10"/>
  <c r="J31" i="10"/>
  <c r="P31" i="10"/>
  <c r="P21" i="10"/>
  <c r="O21" i="10"/>
  <c r="M21" i="10"/>
  <c r="I212" i="10"/>
  <c r="O209" i="10"/>
  <c r="J221" i="10"/>
  <c r="J203" i="10"/>
  <c r="J167" i="10"/>
  <c r="J131" i="10"/>
  <c r="Q83" i="10"/>
  <c r="G87" i="10"/>
  <c r="I200" i="10"/>
  <c r="O203" i="10"/>
  <c r="J218" i="10"/>
  <c r="J197" i="10"/>
  <c r="J161" i="10"/>
  <c r="M108" i="10"/>
  <c r="I164" i="10"/>
  <c r="O191" i="10"/>
  <c r="J215" i="10"/>
  <c r="J191" i="10"/>
  <c r="J155" i="10"/>
  <c r="M217" i="10"/>
  <c r="I128" i="10"/>
  <c r="O155" i="10"/>
  <c r="J212" i="10"/>
  <c r="J185" i="10"/>
  <c r="J149" i="10"/>
  <c r="I224" i="10"/>
  <c r="O227" i="10"/>
  <c r="J227" i="10"/>
  <c r="J209" i="10"/>
  <c r="J179" i="10"/>
  <c r="J143" i="10"/>
  <c r="O119" i="10"/>
  <c r="J125" i="10"/>
  <c r="J113" i="10"/>
  <c r="J101" i="10"/>
  <c r="J89" i="10"/>
  <c r="J77" i="10"/>
  <c r="J59" i="10"/>
  <c r="G69" i="10"/>
  <c r="M127" i="10"/>
  <c r="P29" i="10"/>
  <c r="I194" i="10"/>
  <c r="I158" i="10"/>
  <c r="I122" i="10"/>
  <c r="I86" i="10"/>
  <c r="O221" i="10"/>
  <c r="O185" i="10"/>
  <c r="O149" i="10"/>
  <c r="O113" i="10"/>
  <c r="O77" i="10"/>
  <c r="J226" i="10"/>
  <c r="J220" i="10"/>
  <c r="J214" i="10"/>
  <c r="J208" i="10"/>
  <c r="J202" i="10"/>
  <c r="J196" i="10"/>
  <c r="J190" i="10"/>
  <c r="J184" i="10"/>
  <c r="J178" i="10"/>
  <c r="J172" i="10"/>
  <c r="J166" i="10"/>
  <c r="J160" i="10"/>
  <c r="J154" i="10"/>
  <c r="J148" i="10"/>
  <c r="J142" i="10"/>
  <c r="J136" i="10"/>
  <c r="J130" i="10"/>
  <c r="J124" i="10"/>
  <c r="J118" i="10"/>
  <c r="J112" i="10"/>
  <c r="J106" i="10"/>
  <c r="J100" i="10"/>
  <c r="J94" i="10"/>
  <c r="J88" i="10"/>
  <c r="J82" i="10"/>
  <c r="J76" i="10"/>
  <c r="J70" i="10"/>
  <c r="J64" i="10"/>
  <c r="J58" i="10"/>
  <c r="J52" i="10"/>
  <c r="J46" i="10"/>
  <c r="J40" i="10"/>
  <c r="J34" i="10"/>
  <c r="J119" i="10"/>
  <c r="J107" i="10"/>
  <c r="J95" i="10"/>
  <c r="J83" i="10"/>
  <c r="J71" i="10"/>
  <c r="G51" i="10"/>
  <c r="M145" i="10"/>
  <c r="I188" i="10"/>
  <c r="I152" i="10"/>
  <c r="I116" i="10"/>
  <c r="I80" i="10"/>
  <c r="O179" i="10"/>
  <c r="O143" i="10"/>
  <c r="O107" i="10"/>
  <c r="O71" i="10"/>
  <c r="J225" i="10"/>
  <c r="J219" i="10"/>
  <c r="J213" i="10"/>
  <c r="J207" i="10"/>
  <c r="J201" i="10"/>
  <c r="J195" i="10"/>
  <c r="J189" i="10"/>
  <c r="J183" i="10"/>
  <c r="J177" i="10"/>
  <c r="J171" i="10"/>
  <c r="J165" i="10"/>
  <c r="J159" i="10"/>
  <c r="J153" i="10"/>
  <c r="J147" i="10"/>
  <c r="J141" i="10"/>
  <c r="J135" i="10"/>
  <c r="J129" i="10"/>
  <c r="J117" i="10"/>
  <c r="J111" i="10"/>
  <c r="J105" i="10"/>
  <c r="J99" i="10"/>
  <c r="J93" i="10"/>
  <c r="J87" i="10"/>
  <c r="J81" i="10"/>
  <c r="J75" i="10"/>
  <c r="J69" i="10"/>
  <c r="J63" i="10"/>
  <c r="J57" i="10"/>
  <c r="J51" i="10"/>
  <c r="J45" i="10"/>
  <c r="J39" i="10"/>
  <c r="J33" i="10"/>
  <c r="O83" i="10"/>
  <c r="G33" i="10"/>
  <c r="M163" i="10"/>
  <c r="I182" i="10"/>
  <c r="I146" i="10"/>
  <c r="I110" i="10"/>
  <c r="I74" i="10"/>
  <c r="O173" i="10"/>
  <c r="O137" i="10"/>
  <c r="O101" i="10"/>
  <c r="O65" i="10"/>
  <c r="J200" i="10"/>
  <c r="J194" i="10"/>
  <c r="J188" i="10"/>
  <c r="J182" i="10"/>
  <c r="J176" i="10"/>
  <c r="J170" i="10"/>
  <c r="J164" i="10"/>
  <c r="J158" i="10"/>
  <c r="J152" i="10"/>
  <c r="J146" i="10"/>
  <c r="J140" i="10"/>
  <c r="J134" i="10"/>
  <c r="J128" i="10"/>
  <c r="J122" i="10"/>
  <c r="J116" i="10"/>
  <c r="J110" i="10"/>
  <c r="J104" i="10"/>
  <c r="J98" i="10"/>
  <c r="J92" i="10"/>
  <c r="J86" i="10"/>
  <c r="J80" i="10"/>
  <c r="J74" i="10"/>
  <c r="J68" i="10"/>
  <c r="J62" i="10"/>
  <c r="I92" i="10"/>
  <c r="M48" i="10"/>
  <c r="M181" i="10"/>
  <c r="I176" i="10"/>
  <c r="I140" i="10"/>
  <c r="I104" i="10"/>
  <c r="I68" i="10"/>
  <c r="O167" i="10"/>
  <c r="O131" i="10"/>
  <c r="O95" i="10"/>
  <c r="O59" i="10"/>
  <c r="J223" i="10"/>
  <c r="J217" i="10"/>
  <c r="J211" i="10"/>
  <c r="J205" i="10"/>
  <c r="J199" i="10"/>
  <c r="J193" i="10"/>
  <c r="J187" i="10"/>
  <c r="J181" i="10"/>
  <c r="J175" i="10"/>
  <c r="J169" i="10"/>
  <c r="J163" i="10"/>
  <c r="J157" i="10"/>
  <c r="J151" i="10"/>
  <c r="J145" i="10"/>
  <c r="J139" i="10"/>
  <c r="J133" i="10"/>
  <c r="J127" i="10"/>
  <c r="J121" i="10"/>
  <c r="J115" i="10"/>
  <c r="J109" i="10"/>
  <c r="J103" i="10"/>
  <c r="J97" i="10"/>
  <c r="J91" i="10"/>
  <c r="J85" i="10"/>
  <c r="J79" i="10"/>
  <c r="J73" i="10"/>
  <c r="J67" i="10"/>
  <c r="J61" i="10"/>
  <c r="J55" i="10"/>
  <c r="J49" i="10"/>
  <c r="J43" i="10"/>
  <c r="J37" i="10"/>
  <c r="J65" i="10"/>
  <c r="G106" i="10"/>
  <c r="M73" i="10"/>
  <c r="M199" i="10"/>
  <c r="I206" i="10"/>
  <c r="I170" i="10"/>
  <c r="I134" i="10"/>
  <c r="I98" i="10"/>
  <c r="I62" i="10"/>
  <c r="O197" i="10"/>
  <c r="O161" i="10"/>
  <c r="O125" i="10"/>
  <c r="O89" i="10"/>
  <c r="J29" i="10"/>
  <c r="J222" i="10"/>
  <c r="J216" i="10"/>
  <c r="J210" i="10"/>
  <c r="J204" i="10"/>
  <c r="J198" i="10"/>
  <c r="J192" i="10"/>
  <c r="J186" i="10"/>
  <c r="J180" i="10"/>
  <c r="J174" i="10"/>
  <c r="J168" i="10"/>
  <c r="J162" i="10"/>
  <c r="J156" i="10"/>
  <c r="J150" i="10"/>
  <c r="J144" i="10"/>
  <c r="J138" i="10"/>
  <c r="J132" i="10"/>
  <c r="J114" i="10"/>
  <c r="J108" i="10"/>
  <c r="J102" i="10"/>
  <c r="J96" i="10"/>
  <c r="J90" i="10"/>
  <c r="J84" i="10"/>
  <c r="J78" i="10"/>
  <c r="J72" i="10"/>
  <c r="J66" i="10"/>
  <c r="J60" i="10"/>
  <c r="J54" i="10"/>
  <c r="J48" i="10"/>
  <c r="J42" i="10"/>
  <c r="J36" i="10"/>
  <c r="J30" i="10"/>
  <c r="O32" i="10"/>
  <c r="I35" i="10"/>
  <c r="O35" i="10"/>
  <c r="O38" i="10"/>
  <c r="I38" i="10"/>
  <c r="I47" i="10"/>
  <c r="O47" i="10"/>
  <c r="O50" i="10"/>
  <c r="I50" i="10"/>
  <c r="O120" i="10"/>
  <c r="M120" i="10"/>
  <c r="I120" i="10"/>
  <c r="O126" i="10"/>
  <c r="M126" i="10"/>
  <c r="I126" i="10"/>
  <c r="O31" i="10"/>
  <c r="M31" i="10"/>
  <c r="M123" i="10"/>
  <c r="I123" i="10"/>
  <c r="O123" i="10"/>
  <c r="G123" i="10"/>
  <c r="O41" i="10"/>
  <c r="I41" i="10"/>
  <c r="O44" i="10"/>
  <c r="I44" i="10"/>
  <c r="I53" i="10"/>
  <c r="O53" i="10"/>
  <c r="I56" i="10"/>
  <c r="O56" i="10"/>
  <c r="G124" i="10"/>
  <c r="G100" i="10"/>
  <c r="G82" i="10"/>
  <c r="G64" i="10"/>
  <c r="G46" i="10"/>
  <c r="M49" i="10"/>
  <c r="M79" i="10"/>
  <c r="M109" i="10"/>
  <c r="M132" i="10"/>
  <c r="M150" i="10"/>
  <c r="M168" i="10"/>
  <c r="M186" i="10"/>
  <c r="M204" i="10"/>
  <c r="M222" i="10"/>
  <c r="I223" i="10"/>
  <c r="I217" i="10"/>
  <c r="I211" i="10"/>
  <c r="I205" i="10"/>
  <c r="I199" i="10"/>
  <c r="I193" i="10"/>
  <c r="I187" i="10"/>
  <c r="I181" i="10"/>
  <c r="I175" i="10"/>
  <c r="I169" i="10"/>
  <c r="I163" i="10"/>
  <c r="I157" i="10"/>
  <c r="I151" i="10"/>
  <c r="I145" i="10"/>
  <c r="I139" i="10"/>
  <c r="I133" i="10"/>
  <c r="I127" i="10"/>
  <c r="I121" i="10"/>
  <c r="I115" i="10"/>
  <c r="I109" i="10"/>
  <c r="I103" i="10"/>
  <c r="I97" i="10"/>
  <c r="I91" i="10"/>
  <c r="I85" i="10"/>
  <c r="I79" i="10"/>
  <c r="I73" i="10"/>
  <c r="I67" i="10"/>
  <c r="I61" i="10"/>
  <c r="I55" i="10"/>
  <c r="I49" i="10"/>
  <c r="I43" i="10"/>
  <c r="I37" i="10"/>
  <c r="O226" i="10"/>
  <c r="O220" i="10"/>
  <c r="O214" i="10"/>
  <c r="O208" i="10"/>
  <c r="O202" i="10"/>
  <c r="O196" i="10"/>
  <c r="O190" i="10"/>
  <c r="O184" i="10"/>
  <c r="O178" i="10"/>
  <c r="O172" i="10"/>
  <c r="O166" i="10"/>
  <c r="O160" i="10"/>
  <c r="O154" i="10"/>
  <c r="O148" i="10"/>
  <c r="O142" i="10"/>
  <c r="O136" i="10"/>
  <c r="O130" i="10"/>
  <c r="O124" i="10"/>
  <c r="O118" i="10"/>
  <c r="O112" i="10"/>
  <c r="O106" i="10"/>
  <c r="O100" i="10"/>
  <c r="O94" i="10"/>
  <c r="O88" i="10"/>
  <c r="O82" i="10"/>
  <c r="O76" i="10"/>
  <c r="O70" i="10"/>
  <c r="O64" i="10"/>
  <c r="O58" i="10"/>
  <c r="O52" i="10"/>
  <c r="O46" i="10"/>
  <c r="O40" i="10"/>
  <c r="O34" i="10"/>
  <c r="G99" i="10"/>
  <c r="G81" i="10"/>
  <c r="G63" i="10"/>
  <c r="G45" i="10"/>
  <c r="M36" i="10"/>
  <c r="M54" i="10"/>
  <c r="M85" i="10"/>
  <c r="M114" i="10"/>
  <c r="M133" i="10"/>
  <c r="M151" i="10"/>
  <c r="M169" i="10"/>
  <c r="M187" i="10"/>
  <c r="M205" i="10"/>
  <c r="M223" i="10"/>
  <c r="P30" i="10"/>
  <c r="I222" i="10"/>
  <c r="I216" i="10"/>
  <c r="I210" i="10"/>
  <c r="I204" i="10"/>
  <c r="I198" i="10"/>
  <c r="I192" i="10"/>
  <c r="I186" i="10"/>
  <c r="I180" i="10"/>
  <c r="I174" i="10"/>
  <c r="I168" i="10"/>
  <c r="I162" i="10"/>
  <c r="I156" i="10"/>
  <c r="I150" i="10"/>
  <c r="I144" i="10"/>
  <c r="I138" i="10"/>
  <c r="I132" i="10"/>
  <c r="I114" i="10"/>
  <c r="I108" i="10"/>
  <c r="I102" i="10"/>
  <c r="I96" i="10"/>
  <c r="I90" i="10"/>
  <c r="I84" i="10"/>
  <c r="I78" i="10"/>
  <c r="I72" i="10"/>
  <c r="I66" i="10"/>
  <c r="I60" i="10"/>
  <c r="I54" i="10"/>
  <c r="I48" i="10"/>
  <c r="I42" i="10"/>
  <c r="I36" i="10"/>
  <c r="O225" i="10"/>
  <c r="O219" i="10"/>
  <c r="O213" i="10"/>
  <c r="O207" i="10"/>
  <c r="O201" i="10"/>
  <c r="O195" i="10"/>
  <c r="O189" i="10"/>
  <c r="O183" i="10"/>
  <c r="O177" i="10"/>
  <c r="O171" i="10"/>
  <c r="O165" i="10"/>
  <c r="O159" i="10"/>
  <c r="O153" i="10"/>
  <c r="O147" i="10"/>
  <c r="O141" i="10"/>
  <c r="O135" i="10"/>
  <c r="O129" i="10"/>
  <c r="O117" i="10"/>
  <c r="O111" i="10"/>
  <c r="O105" i="10"/>
  <c r="O99" i="10"/>
  <c r="O93" i="10"/>
  <c r="O87" i="10"/>
  <c r="O81" i="10"/>
  <c r="O75" i="10"/>
  <c r="O69" i="10"/>
  <c r="O63" i="10"/>
  <c r="O57" i="10"/>
  <c r="O51" i="10"/>
  <c r="O45" i="10"/>
  <c r="O39" i="10"/>
  <c r="O33" i="10"/>
  <c r="G118" i="10"/>
  <c r="G94" i="10"/>
  <c r="G76" i="10"/>
  <c r="G58" i="10"/>
  <c r="G40" i="10"/>
  <c r="M37" i="10"/>
  <c r="M55" i="10"/>
  <c r="M91" i="10"/>
  <c r="M138" i="10"/>
  <c r="M156" i="10"/>
  <c r="M174" i="10"/>
  <c r="M192" i="10"/>
  <c r="M210" i="10"/>
  <c r="I227" i="10"/>
  <c r="I221" i="10"/>
  <c r="I215" i="10"/>
  <c r="I209" i="10"/>
  <c r="I203" i="10"/>
  <c r="I197" i="10"/>
  <c r="I191" i="10"/>
  <c r="I185" i="10"/>
  <c r="I179" i="10"/>
  <c r="I173" i="10"/>
  <c r="I167" i="10"/>
  <c r="I161" i="10"/>
  <c r="I155" i="10"/>
  <c r="I149" i="10"/>
  <c r="I143" i="10"/>
  <c r="I137" i="10"/>
  <c r="I131" i="10"/>
  <c r="I125" i="10"/>
  <c r="I119" i="10"/>
  <c r="I113" i="10"/>
  <c r="I107" i="10"/>
  <c r="I101" i="10"/>
  <c r="I95" i="10"/>
  <c r="I89" i="10"/>
  <c r="I83" i="10"/>
  <c r="I77" i="10"/>
  <c r="I71" i="10"/>
  <c r="I65" i="10"/>
  <c r="I59" i="10"/>
  <c r="O224" i="10"/>
  <c r="O218" i="10"/>
  <c r="O212" i="10"/>
  <c r="O206" i="10"/>
  <c r="O200" i="10"/>
  <c r="O194" i="10"/>
  <c r="O188" i="10"/>
  <c r="O182" i="10"/>
  <c r="O176" i="10"/>
  <c r="O170" i="10"/>
  <c r="O164" i="10"/>
  <c r="O158" i="10"/>
  <c r="O152" i="10"/>
  <c r="O146" i="10"/>
  <c r="O140" i="10"/>
  <c r="O134" i="10"/>
  <c r="O128" i="10"/>
  <c r="O122" i="10"/>
  <c r="O116" i="10"/>
  <c r="O110" i="10"/>
  <c r="O104" i="10"/>
  <c r="O98" i="10"/>
  <c r="O92" i="10"/>
  <c r="O86" i="10"/>
  <c r="O80" i="10"/>
  <c r="O74" i="10"/>
  <c r="O68" i="10"/>
  <c r="O62" i="10"/>
  <c r="B118" i="10"/>
  <c r="G112" i="10"/>
  <c r="G93" i="10"/>
  <c r="G75" i="10"/>
  <c r="G57" i="10"/>
  <c r="G39" i="10"/>
  <c r="M42" i="10"/>
  <c r="M61" i="10"/>
  <c r="M102" i="10"/>
  <c r="M121" i="10"/>
  <c r="M139" i="10"/>
  <c r="M157" i="10"/>
  <c r="M175" i="10"/>
  <c r="M193" i="10"/>
  <c r="M211" i="10"/>
  <c r="I226" i="10"/>
  <c r="I220" i="10"/>
  <c r="I214" i="10"/>
  <c r="I208" i="10"/>
  <c r="I202" i="10"/>
  <c r="I196" i="10"/>
  <c r="I190" i="10"/>
  <c r="I184" i="10"/>
  <c r="I178" i="10"/>
  <c r="I172" i="10"/>
  <c r="I166" i="10"/>
  <c r="I160" i="10"/>
  <c r="I154" i="10"/>
  <c r="I148" i="10"/>
  <c r="I142" i="10"/>
  <c r="I136" i="10"/>
  <c r="I130" i="10"/>
  <c r="I124" i="10"/>
  <c r="I118" i="10"/>
  <c r="I112" i="10"/>
  <c r="I106" i="10"/>
  <c r="I100" i="10"/>
  <c r="I94" i="10"/>
  <c r="I88" i="10"/>
  <c r="I82" i="10"/>
  <c r="I76" i="10"/>
  <c r="I70" i="10"/>
  <c r="I64" i="10"/>
  <c r="I58" i="10"/>
  <c r="I52" i="10"/>
  <c r="I46" i="10"/>
  <c r="I40" i="10"/>
  <c r="I34" i="10"/>
  <c r="O223" i="10"/>
  <c r="O217" i="10"/>
  <c r="O211" i="10"/>
  <c r="O205" i="10"/>
  <c r="O199" i="10"/>
  <c r="O193" i="10"/>
  <c r="O187" i="10"/>
  <c r="O181" i="10"/>
  <c r="O175" i="10"/>
  <c r="O169" i="10"/>
  <c r="O163" i="10"/>
  <c r="O157" i="10"/>
  <c r="O151" i="10"/>
  <c r="O145" i="10"/>
  <c r="O139" i="10"/>
  <c r="O133" i="10"/>
  <c r="O127" i="10"/>
  <c r="O121" i="10"/>
  <c r="O115" i="10"/>
  <c r="O109" i="10"/>
  <c r="O103" i="10"/>
  <c r="O97" i="10"/>
  <c r="O91" i="10"/>
  <c r="O85" i="10"/>
  <c r="O79" i="10"/>
  <c r="O73" i="10"/>
  <c r="O67" i="10"/>
  <c r="O61" i="10"/>
  <c r="O55" i="10"/>
  <c r="O49" i="10"/>
  <c r="O43" i="10"/>
  <c r="O37" i="10"/>
  <c r="G111" i="10"/>
  <c r="G88" i="10"/>
  <c r="G70" i="10"/>
  <c r="G52" i="10"/>
  <c r="G34" i="10"/>
  <c r="M43" i="10"/>
  <c r="M67" i="10"/>
  <c r="M103" i="10"/>
  <c r="M144" i="10"/>
  <c r="M162" i="10"/>
  <c r="M180" i="10"/>
  <c r="M198" i="10"/>
  <c r="M216" i="10"/>
  <c r="I225" i="10"/>
  <c r="I219" i="10"/>
  <c r="I213" i="10"/>
  <c r="I207" i="10"/>
  <c r="I201" i="10"/>
  <c r="I195" i="10"/>
  <c r="I189" i="10"/>
  <c r="I183" i="10"/>
  <c r="I177" i="10"/>
  <c r="I171" i="10"/>
  <c r="I165" i="10"/>
  <c r="I159" i="10"/>
  <c r="I153" i="10"/>
  <c r="I147" i="10"/>
  <c r="I141" i="10"/>
  <c r="I135" i="10"/>
  <c r="I129" i="10"/>
  <c r="I117" i="10"/>
  <c r="I111" i="10"/>
  <c r="I105" i="10"/>
  <c r="I99" i="10"/>
  <c r="I93" i="10"/>
  <c r="I87" i="10"/>
  <c r="I81" i="10"/>
  <c r="I75" i="10"/>
  <c r="I69" i="10"/>
  <c r="I63" i="10"/>
  <c r="I57" i="10"/>
  <c r="I51" i="10"/>
  <c r="I45" i="10"/>
  <c r="I39" i="10"/>
  <c r="I33" i="10"/>
  <c r="O222" i="10"/>
  <c r="O216" i="10"/>
  <c r="O210" i="10"/>
  <c r="O204" i="10"/>
  <c r="O198" i="10"/>
  <c r="O192" i="10"/>
  <c r="O186" i="10"/>
  <c r="O180" i="10"/>
  <c r="O174" i="10"/>
  <c r="O168" i="10"/>
  <c r="O162" i="10"/>
  <c r="O156" i="10"/>
  <c r="O150" i="10"/>
  <c r="O144" i="10"/>
  <c r="O138" i="10"/>
  <c r="O132" i="10"/>
  <c r="O114" i="10"/>
  <c r="O108" i="10"/>
  <c r="O102" i="10"/>
  <c r="O96" i="10"/>
  <c r="O90" i="10"/>
  <c r="O84" i="10"/>
  <c r="O78" i="10"/>
  <c r="O72" i="10"/>
  <c r="O66" i="10"/>
  <c r="O60" i="10"/>
  <c r="O54" i="10"/>
  <c r="O48" i="10"/>
  <c r="O42" i="10"/>
  <c r="O36" i="10"/>
  <c r="G220" i="10"/>
  <c r="G196" i="10"/>
  <c r="G172" i="10"/>
  <c r="G142" i="10"/>
  <c r="M60" i="10"/>
  <c r="B115" i="10"/>
  <c r="G213" i="10"/>
  <c r="G189" i="10"/>
  <c r="G165" i="10"/>
  <c r="G147" i="10"/>
  <c r="G135" i="10"/>
  <c r="G117" i="10"/>
  <c r="M97" i="10"/>
  <c r="B102" i="10"/>
  <c r="G224" i="10"/>
  <c r="G218" i="10"/>
  <c r="G212" i="10"/>
  <c r="G206" i="10"/>
  <c r="G200" i="10"/>
  <c r="G194" i="10"/>
  <c r="G188" i="10"/>
  <c r="G182" i="10"/>
  <c r="G176" i="10"/>
  <c r="G170" i="10"/>
  <c r="G164" i="10"/>
  <c r="G158" i="10"/>
  <c r="G152" i="10"/>
  <c r="G146" i="10"/>
  <c r="G140" i="10"/>
  <c r="G134" i="10"/>
  <c r="G128" i="10"/>
  <c r="G122" i="10"/>
  <c r="G116" i="10"/>
  <c r="G110" i="10"/>
  <c r="G104" i="10"/>
  <c r="G98" i="10"/>
  <c r="G92" i="10"/>
  <c r="G86" i="10"/>
  <c r="G80" i="10"/>
  <c r="G74" i="10"/>
  <c r="G68" i="10"/>
  <c r="G62" i="10"/>
  <c r="G56" i="10"/>
  <c r="G50" i="10"/>
  <c r="G44" i="10"/>
  <c r="G38" i="10"/>
  <c r="G32" i="10"/>
  <c r="I32" i="10"/>
  <c r="M32" i="10"/>
  <c r="M38" i="10"/>
  <c r="M44" i="10"/>
  <c r="M50" i="10"/>
  <c r="M56" i="10"/>
  <c r="M62" i="10"/>
  <c r="M68" i="10"/>
  <c r="M74" i="10"/>
  <c r="M80" i="10"/>
  <c r="M86" i="10"/>
  <c r="M92" i="10"/>
  <c r="M98" i="10"/>
  <c r="M104" i="10"/>
  <c r="M110" i="10"/>
  <c r="M116" i="10"/>
  <c r="M122" i="10"/>
  <c r="M128" i="10"/>
  <c r="M134" i="10"/>
  <c r="M140" i="10"/>
  <c r="M146" i="10"/>
  <c r="M152" i="10"/>
  <c r="M158" i="10"/>
  <c r="M164" i="10"/>
  <c r="M170" i="10"/>
  <c r="M176" i="10"/>
  <c r="M182" i="10"/>
  <c r="M188" i="10"/>
  <c r="M194" i="10"/>
  <c r="M200" i="10"/>
  <c r="M206" i="10"/>
  <c r="M212" i="10"/>
  <c r="M218" i="10"/>
  <c r="M224" i="10"/>
  <c r="G202" i="10"/>
  <c r="G178" i="10"/>
  <c r="G160" i="10"/>
  <c r="M66" i="10"/>
  <c r="M84" i="10"/>
  <c r="M96" i="10"/>
  <c r="G207" i="10"/>
  <c r="G177" i="10"/>
  <c r="G153" i="10"/>
  <c r="G105" i="10"/>
  <c r="B109" i="10"/>
  <c r="B111" i="10"/>
  <c r="B123" i="10"/>
  <c r="G223" i="10"/>
  <c r="G217" i="10"/>
  <c r="G211" i="10"/>
  <c r="G205" i="10"/>
  <c r="G199" i="10"/>
  <c r="G193" i="10"/>
  <c r="G187" i="10"/>
  <c r="G181" i="10"/>
  <c r="G175" i="10"/>
  <c r="G169" i="10"/>
  <c r="G163" i="10"/>
  <c r="G157" i="10"/>
  <c r="G151" i="10"/>
  <c r="G145" i="10"/>
  <c r="G139" i="10"/>
  <c r="G133" i="10"/>
  <c r="G127" i="10"/>
  <c r="G121" i="10"/>
  <c r="G115" i="10"/>
  <c r="G103" i="10"/>
  <c r="G97" i="10"/>
  <c r="G91" i="10"/>
  <c r="G85" i="10"/>
  <c r="G79" i="10"/>
  <c r="G73" i="10"/>
  <c r="G67" i="10"/>
  <c r="G61" i="10"/>
  <c r="G31" i="10"/>
  <c r="I31" i="10"/>
  <c r="M33" i="10"/>
  <c r="M39" i="10"/>
  <c r="M45" i="10"/>
  <c r="M51" i="10"/>
  <c r="M57" i="10"/>
  <c r="M63" i="10"/>
  <c r="M69" i="10"/>
  <c r="M75" i="10"/>
  <c r="M81" i="10"/>
  <c r="M87" i="10"/>
  <c r="M93" i="10"/>
  <c r="M99" i="10"/>
  <c r="M105" i="10"/>
  <c r="M117" i="10"/>
  <c r="M129" i="10"/>
  <c r="M141" i="10"/>
  <c r="M159" i="10"/>
  <c r="M171" i="10"/>
  <c r="M183" i="10"/>
  <c r="M195" i="10"/>
  <c r="M201" i="10"/>
  <c r="M219" i="10"/>
  <c r="M225" i="10"/>
  <c r="G214" i="10"/>
  <c r="G190" i="10"/>
  <c r="G154" i="10"/>
  <c r="M30" i="10"/>
  <c r="M78" i="10"/>
  <c r="B124" i="10"/>
  <c r="G29" i="10"/>
  <c r="G126" i="10"/>
  <c r="G120" i="10"/>
  <c r="G114" i="10"/>
  <c r="G108" i="10"/>
  <c r="G96" i="10"/>
  <c r="G90" i="10"/>
  <c r="G84" i="10"/>
  <c r="G78" i="10"/>
  <c r="G72" i="10"/>
  <c r="G66" i="10"/>
  <c r="G60" i="10"/>
  <c r="G54" i="10"/>
  <c r="G48" i="10"/>
  <c r="G42" i="10"/>
  <c r="G36" i="10"/>
  <c r="G30" i="10"/>
  <c r="I30" i="10"/>
  <c r="M64" i="10"/>
  <c r="M70" i="10"/>
  <c r="M76" i="10"/>
  <c r="M82" i="10"/>
  <c r="M88" i="10"/>
  <c r="M94" i="10"/>
  <c r="M100" i="10"/>
  <c r="M106" i="10"/>
  <c r="M112" i="10"/>
  <c r="M118" i="10"/>
  <c r="M130" i="10"/>
  <c r="M136" i="10"/>
  <c r="M142" i="10"/>
  <c r="M148" i="10"/>
  <c r="M154" i="10"/>
  <c r="M160" i="10"/>
  <c r="M166" i="10"/>
  <c r="M172" i="10"/>
  <c r="M178" i="10"/>
  <c r="M184" i="10"/>
  <c r="M190" i="10"/>
  <c r="M196" i="10"/>
  <c r="M202" i="10"/>
  <c r="M208" i="10"/>
  <c r="M214" i="10"/>
  <c r="M220" i="10"/>
  <c r="M226" i="10"/>
  <c r="G226" i="10"/>
  <c r="G208" i="10"/>
  <c r="G184" i="10"/>
  <c r="G166" i="10"/>
  <c r="G148" i="10"/>
  <c r="G136" i="10"/>
  <c r="G130" i="10"/>
  <c r="M72" i="10"/>
  <c r="M90" i="10"/>
  <c r="B96" i="10"/>
  <c r="G227" i="10"/>
  <c r="G221" i="10"/>
  <c r="G215" i="10"/>
  <c r="G209" i="10"/>
  <c r="G203" i="10"/>
  <c r="G197" i="10"/>
  <c r="G191" i="10"/>
  <c r="G185" i="10"/>
  <c r="G179" i="10"/>
  <c r="G173" i="10"/>
  <c r="G167" i="10"/>
  <c r="G161" i="10"/>
  <c r="G155" i="10"/>
  <c r="G149" i="10"/>
  <c r="G143" i="10"/>
  <c r="G137" i="10"/>
  <c r="G131" i="10"/>
  <c r="G125" i="10"/>
  <c r="G119" i="10"/>
  <c r="G113" i="10"/>
  <c r="G107" i="10"/>
  <c r="G101" i="10"/>
  <c r="G95" i="10"/>
  <c r="G89" i="10"/>
  <c r="G83" i="10"/>
  <c r="G77" i="10"/>
  <c r="G71" i="10"/>
  <c r="G65" i="10"/>
  <c r="G59" i="10"/>
  <c r="G53" i="10"/>
  <c r="G47" i="10"/>
  <c r="G41" i="10"/>
  <c r="G35" i="10"/>
  <c r="I29" i="10"/>
  <c r="M29" i="10"/>
  <c r="M35" i="10"/>
  <c r="M41" i="10"/>
  <c r="M47" i="10"/>
  <c r="M53" i="10"/>
  <c r="M59" i="10"/>
  <c r="M65" i="10"/>
  <c r="M71" i="10"/>
  <c r="M77" i="10"/>
  <c r="M83" i="10"/>
  <c r="M89" i="10"/>
  <c r="M95" i="10"/>
  <c r="M101" i="10"/>
  <c r="M107" i="10"/>
  <c r="M113" i="10"/>
  <c r="M119" i="10"/>
  <c r="M125" i="10"/>
  <c r="M131" i="10"/>
  <c r="M137" i="10"/>
  <c r="M143" i="10"/>
  <c r="M149" i="10"/>
  <c r="M155" i="10"/>
  <c r="M161" i="10"/>
  <c r="M167" i="10"/>
  <c r="M173" i="10"/>
  <c r="M179" i="10"/>
  <c r="M185" i="10"/>
  <c r="M191" i="10"/>
  <c r="M197" i="10"/>
  <c r="M203" i="10"/>
  <c r="M209" i="10"/>
  <c r="M215" i="10"/>
  <c r="M221" i="10"/>
  <c r="M227" i="10"/>
  <c r="B60" i="10"/>
  <c r="B66" i="10"/>
  <c r="B73" i="10"/>
  <c r="B79" i="10"/>
  <c r="B87" i="10"/>
  <c r="B93" i="10"/>
  <c r="B100" i="10"/>
  <c r="B106" i="10"/>
  <c r="B114" i="10"/>
  <c r="B120" i="10"/>
  <c r="B61" i="10"/>
  <c r="B69" i="10"/>
  <c r="B75" i="10"/>
  <c r="B82" i="10"/>
  <c r="B88" i="10"/>
  <c r="B64" i="10"/>
  <c r="B70" i="10"/>
  <c r="B78" i="10"/>
  <c r="B84" i="10"/>
  <c r="B91" i="10"/>
  <c r="B97" i="10"/>
  <c r="B105" i="10"/>
  <c r="B31" i="10"/>
  <c r="B63" i="10"/>
  <c r="B67" i="10"/>
  <c r="B72" i="10"/>
  <c r="B76" i="10"/>
  <c r="B81" i="10"/>
  <c r="B85" i="10"/>
  <c r="B90" i="10"/>
  <c r="B94" i="10"/>
  <c r="B99" i="10"/>
  <c r="B103" i="10"/>
  <c r="B108" i="10"/>
  <c r="B112" i="10"/>
  <c r="B117" i="10"/>
  <c r="B121" i="10"/>
  <c r="B126" i="10"/>
  <c r="B33" i="10"/>
  <c r="B41" i="10"/>
  <c r="B47" i="10"/>
  <c r="B51" i="10"/>
  <c r="B56" i="10"/>
  <c r="B127" i="10"/>
  <c r="B136" i="10"/>
  <c r="B145" i="10"/>
  <c r="B154" i="10"/>
  <c r="B163" i="10"/>
  <c r="B172" i="10"/>
  <c r="B181" i="10"/>
  <c r="B36" i="10"/>
  <c r="B42" i="10"/>
  <c r="B48" i="10"/>
  <c r="B53" i="10"/>
  <c r="B57" i="10"/>
  <c r="B130" i="10"/>
  <c r="B139" i="10"/>
  <c r="B148" i="10"/>
  <c r="B157" i="10"/>
  <c r="B166" i="10"/>
  <c r="B175" i="10"/>
  <c r="B32" i="10"/>
  <c r="B39" i="10"/>
  <c r="B45" i="10"/>
  <c r="B50" i="10"/>
  <c r="B54" i="10"/>
  <c r="B133" i="10"/>
  <c r="B142" i="10"/>
  <c r="B151" i="10"/>
  <c r="B160" i="10"/>
  <c r="B169" i="10"/>
  <c r="B178" i="10"/>
  <c r="B129" i="10"/>
  <c r="B138" i="10"/>
  <c r="B147" i="10"/>
  <c r="B156" i="10"/>
  <c r="B189" i="10"/>
  <c r="B198" i="10"/>
  <c r="B213" i="10"/>
  <c r="B219" i="10"/>
  <c r="B222" i="10"/>
  <c r="B35" i="10"/>
  <c r="B44" i="10"/>
  <c r="B43" i="10"/>
  <c r="B183" i="10"/>
  <c r="B192" i="10"/>
  <c r="B210" i="10"/>
  <c r="B40" i="10"/>
  <c r="B49" i="10"/>
  <c r="B58" i="10"/>
  <c r="B132" i="10"/>
  <c r="B141" i="10"/>
  <c r="B150" i="10"/>
  <c r="B159" i="10"/>
  <c r="B168" i="10"/>
  <c r="B177" i="10"/>
  <c r="B204" i="10"/>
  <c r="B216" i="10"/>
  <c r="B52" i="10"/>
  <c r="B186" i="10"/>
  <c r="B201" i="10"/>
  <c r="B207" i="10"/>
  <c r="B37" i="10"/>
  <c r="B55" i="10"/>
  <c r="B135" i="10"/>
  <c r="B144" i="10"/>
  <c r="B153" i="10"/>
  <c r="B162" i="10"/>
  <c r="B171" i="10"/>
  <c r="B180" i="10"/>
  <c r="B34" i="10"/>
  <c r="B165" i="10"/>
  <c r="B174" i="10"/>
  <c r="B195" i="10"/>
  <c r="B225" i="10"/>
  <c r="D22" i="10"/>
  <c r="D25" i="10"/>
  <c r="B46" i="10"/>
  <c r="B38" i="10"/>
  <c r="B184" i="10"/>
  <c r="B187" i="10"/>
  <c r="B190" i="10"/>
  <c r="B193" i="10"/>
  <c r="B196" i="10"/>
  <c r="B199" i="10"/>
  <c r="B202" i="10"/>
  <c r="B205" i="10"/>
  <c r="B208" i="10"/>
  <c r="B211" i="10"/>
  <c r="B214" i="10"/>
  <c r="B217" i="10"/>
  <c r="B220" i="10"/>
  <c r="B223" i="10"/>
  <c r="B226" i="10"/>
  <c r="B59" i="10"/>
  <c r="B62" i="10"/>
  <c r="B65" i="10"/>
  <c r="B68" i="10"/>
  <c r="B71" i="10"/>
  <c r="B74" i="10"/>
  <c r="B77" i="10"/>
  <c r="B80" i="10"/>
  <c r="B83" i="10"/>
  <c r="B86" i="10"/>
  <c r="B89" i="10"/>
  <c r="B92" i="10"/>
  <c r="B95" i="10"/>
  <c r="B98" i="10"/>
  <c r="B101" i="10"/>
  <c r="B104" i="10"/>
  <c r="B107" i="10"/>
  <c r="B110" i="10"/>
  <c r="B113" i="10"/>
  <c r="B116" i="10"/>
  <c r="B119" i="10"/>
  <c r="B122" i="10"/>
  <c r="B125" i="10"/>
  <c r="B128" i="10"/>
  <c r="B131" i="10"/>
  <c r="B134" i="10"/>
  <c r="B137" i="10"/>
  <c r="B140" i="10"/>
  <c r="B143" i="10"/>
  <c r="B146" i="10"/>
  <c r="B149" i="10"/>
  <c r="B152" i="10"/>
  <c r="B155" i="10"/>
  <c r="B158" i="10"/>
  <c r="B161" i="10"/>
  <c r="B164" i="10"/>
  <c r="B167" i="10"/>
  <c r="B170" i="10"/>
  <c r="B173" i="10"/>
  <c r="B176" i="10"/>
  <c r="B179" i="10"/>
  <c r="B182" i="10"/>
  <c r="B185" i="10"/>
  <c r="B188" i="10"/>
  <c r="B191" i="10"/>
  <c r="B194" i="10"/>
  <c r="B197" i="10"/>
  <c r="B200" i="10"/>
  <c r="B203" i="10"/>
  <c r="B206" i="10"/>
  <c r="B209" i="10"/>
  <c r="B212" i="10"/>
  <c r="B215" i="10"/>
  <c r="B218" i="10"/>
  <c r="B221" i="10"/>
  <c r="B224" i="10"/>
  <c r="B227" i="10"/>
  <c r="M28" i="9" l="1"/>
  <c r="M29" i="9"/>
  <c r="M30" i="9"/>
  <c r="M31" i="9"/>
  <c r="M32" i="9"/>
  <c r="M27" i="9"/>
  <c r="L27" i="9"/>
  <c r="E27" i="9"/>
  <c r="A28" i="9"/>
  <c r="A29" i="9"/>
  <c r="A30" i="9"/>
  <c r="A31" i="9"/>
  <c r="A32" i="9"/>
  <c r="A27" i="9"/>
  <c r="D27" i="9" s="1"/>
  <c r="D37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36" i="9"/>
  <c r="D38" i="9"/>
  <c r="D35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37" i="9"/>
  <c r="A36" i="9"/>
  <c r="M36" i="9" s="1"/>
  <c r="A35" i="9"/>
  <c r="M35" i="9" s="1"/>
  <c r="K37" i="9"/>
  <c r="BA202" i="7"/>
  <c r="AZ202" i="7"/>
  <c r="AW202" i="7"/>
  <c r="AV202" i="7"/>
  <c r="BA201" i="7"/>
  <c r="AZ201" i="7"/>
  <c r="AW201" i="7"/>
  <c r="AV201" i="7"/>
  <c r="BA200" i="7"/>
  <c r="AZ200" i="7"/>
  <c r="AW200" i="7"/>
  <c r="AV200" i="7"/>
  <c r="BA199" i="7"/>
  <c r="AZ199" i="7"/>
  <c r="AW199" i="7"/>
  <c r="AV199" i="7"/>
  <c r="BA198" i="7"/>
  <c r="AZ198" i="7"/>
  <c r="AW198" i="7"/>
  <c r="AV198" i="7"/>
  <c r="BA197" i="7"/>
  <c r="AZ197" i="7"/>
  <c r="AW197" i="7"/>
  <c r="AV197" i="7"/>
  <c r="BA196" i="7"/>
  <c r="AZ196" i="7"/>
  <c r="AW196" i="7"/>
  <c r="AV196" i="7"/>
  <c r="BA195" i="7"/>
  <c r="AZ195" i="7"/>
  <c r="AW195" i="7"/>
  <c r="AV195" i="7"/>
  <c r="BA194" i="7"/>
  <c r="AZ194" i="7"/>
  <c r="AW194" i="7"/>
  <c r="AV194" i="7"/>
  <c r="BA193" i="7"/>
  <c r="AZ193" i="7"/>
  <c r="AW193" i="7"/>
  <c r="AV193" i="7"/>
  <c r="BA192" i="7"/>
  <c r="AZ192" i="7"/>
  <c r="AW192" i="7"/>
  <c r="AV192" i="7"/>
  <c r="BA191" i="7"/>
  <c r="AZ191" i="7"/>
  <c r="AW191" i="7"/>
  <c r="AV191" i="7"/>
  <c r="BA190" i="7"/>
  <c r="AZ190" i="7"/>
  <c r="AW190" i="7"/>
  <c r="AV190" i="7"/>
  <c r="BA189" i="7"/>
  <c r="AZ189" i="7"/>
  <c r="AW189" i="7"/>
  <c r="AV189" i="7"/>
  <c r="BA188" i="7"/>
  <c r="AZ188" i="7"/>
  <c r="AW188" i="7"/>
  <c r="AV188" i="7"/>
  <c r="BA187" i="7"/>
  <c r="AZ187" i="7"/>
  <c r="AW187" i="7"/>
  <c r="AV187" i="7"/>
  <c r="BA186" i="7"/>
  <c r="AZ186" i="7"/>
  <c r="AW186" i="7"/>
  <c r="AV186" i="7"/>
  <c r="BA185" i="7"/>
  <c r="AZ185" i="7"/>
  <c r="AW185" i="7"/>
  <c r="AV185" i="7"/>
  <c r="BA184" i="7"/>
  <c r="AZ184" i="7"/>
  <c r="AW184" i="7"/>
  <c r="AV184" i="7"/>
  <c r="BA183" i="7"/>
  <c r="AZ183" i="7"/>
  <c r="AW183" i="7"/>
  <c r="AV183" i="7"/>
  <c r="BA182" i="7"/>
  <c r="AZ182" i="7"/>
  <c r="AW182" i="7"/>
  <c r="AV182" i="7"/>
  <c r="BA181" i="7"/>
  <c r="AZ181" i="7"/>
  <c r="AW181" i="7"/>
  <c r="AV181" i="7"/>
  <c r="BA180" i="7"/>
  <c r="AZ180" i="7"/>
  <c r="AW180" i="7"/>
  <c r="AV180" i="7"/>
  <c r="BA179" i="7"/>
  <c r="AZ179" i="7"/>
  <c r="AW179" i="7"/>
  <c r="AV179" i="7"/>
  <c r="BA178" i="7"/>
  <c r="AZ178" i="7"/>
  <c r="AW178" i="7"/>
  <c r="AV178" i="7"/>
  <c r="BA177" i="7"/>
  <c r="AZ177" i="7"/>
  <c r="AW177" i="7"/>
  <c r="AV177" i="7"/>
  <c r="BA176" i="7"/>
  <c r="AZ176" i="7"/>
  <c r="AW176" i="7"/>
  <c r="AV176" i="7"/>
  <c r="BA175" i="7"/>
  <c r="AZ175" i="7"/>
  <c r="AW175" i="7"/>
  <c r="AV175" i="7"/>
  <c r="BA174" i="7"/>
  <c r="AZ174" i="7"/>
  <c r="AW174" i="7"/>
  <c r="AV174" i="7"/>
  <c r="BA173" i="7"/>
  <c r="AZ173" i="7"/>
  <c r="AW173" i="7"/>
  <c r="AV173" i="7"/>
  <c r="BA172" i="7"/>
  <c r="AZ172" i="7"/>
  <c r="AW172" i="7"/>
  <c r="AV172" i="7"/>
  <c r="BA171" i="7"/>
  <c r="AZ171" i="7"/>
  <c r="AW171" i="7"/>
  <c r="AV171" i="7"/>
  <c r="BA170" i="7"/>
  <c r="AZ170" i="7"/>
  <c r="AW170" i="7"/>
  <c r="AV170" i="7"/>
  <c r="BA169" i="7"/>
  <c r="AZ169" i="7"/>
  <c r="AW169" i="7"/>
  <c r="AV169" i="7"/>
  <c r="BA168" i="7"/>
  <c r="AZ168" i="7"/>
  <c r="AW168" i="7"/>
  <c r="AV168" i="7"/>
  <c r="BA167" i="7"/>
  <c r="AZ167" i="7"/>
  <c r="AW167" i="7"/>
  <c r="AV167" i="7"/>
  <c r="BA166" i="7"/>
  <c r="AZ166" i="7"/>
  <c r="AW166" i="7"/>
  <c r="AV166" i="7"/>
  <c r="BA165" i="7"/>
  <c r="AZ165" i="7"/>
  <c r="AW165" i="7"/>
  <c r="AV165" i="7"/>
  <c r="BA164" i="7"/>
  <c r="AZ164" i="7"/>
  <c r="AW164" i="7"/>
  <c r="AV164" i="7"/>
  <c r="BA163" i="7"/>
  <c r="AZ163" i="7"/>
  <c r="AW163" i="7"/>
  <c r="AV163" i="7"/>
  <c r="BA162" i="7"/>
  <c r="AZ162" i="7"/>
  <c r="AW162" i="7"/>
  <c r="AV162" i="7"/>
  <c r="BA161" i="7"/>
  <c r="AZ161" i="7"/>
  <c r="AW161" i="7"/>
  <c r="AV161" i="7"/>
  <c r="BA160" i="7"/>
  <c r="AZ160" i="7"/>
  <c r="AW160" i="7"/>
  <c r="AV160" i="7"/>
  <c r="BA159" i="7"/>
  <c r="AZ159" i="7"/>
  <c r="AW159" i="7"/>
  <c r="AV159" i="7"/>
  <c r="BA158" i="7"/>
  <c r="AZ158" i="7"/>
  <c r="AW158" i="7"/>
  <c r="AV158" i="7"/>
  <c r="BA157" i="7"/>
  <c r="AZ157" i="7"/>
  <c r="AW157" i="7"/>
  <c r="AV157" i="7"/>
  <c r="BA156" i="7"/>
  <c r="AZ156" i="7"/>
  <c r="AW156" i="7"/>
  <c r="AV156" i="7"/>
  <c r="BA155" i="7"/>
  <c r="AZ155" i="7"/>
  <c r="AW155" i="7"/>
  <c r="AV155" i="7"/>
  <c r="BA154" i="7"/>
  <c r="AZ154" i="7"/>
  <c r="AW154" i="7"/>
  <c r="AV154" i="7"/>
  <c r="BA153" i="7"/>
  <c r="AZ153" i="7"/>
  <c r="AW153" i="7"/>
  <c r="AV153" i="7"/>
  <c r="BA152" i="7"/>
  <c r="AZ152" i="7"/>
  <c r="AW152" i="7"/>
  <c r="AV152" i="7"/>
  <c r="BA151" i="7"/>
  <c r="AZ151" i="7"/>
  <c r="AW151" i="7"/>
  <c r="AV151" i="7"/>
  <c r="BA150" i="7"/>
  <c r="AZ150" i="7"/>
  <c r="AW150" i="7"/>
  <c r="AV150" i="7"/>
  <c r="BA149" i="7"/>
  <c r="AZ149" i="7"/>
  <c r="AW149" i="7"/>
  <c r="AV149" i="7"/>
  <c r="BA148" i="7"/>
  <c r="AZ148" i="7"/>
  <c r="AW148" i="7"/>
  <c r="AV148" i="7"/>
  <c r="BA147" i="7"/>
  <c r="AZ147" i="7"/>
  <c r="AW147" i="7"/>
  <c r="AV147" i="7"/>
  <c r="BA146" i="7"/>
  <c r="AZ146" i="7"/>
  <c r="AW146" i="7"/>
  <c r="AV146" i="7"/>
  <c r="BA145" i="7"/>
  <c r="AZ145" i="7"/>
  <c r="AW145" i="7"/>
  <c r="AV145" i="7"/>
  <c r="BA144" i="7"/>
  <c r="AZ144" i="7"/>
  <c r="AW144" i="7"/>
  <c r="AV144" i="7"/>
  <c r="BA143" i="7"/>
  <c r="AZ143" i="7"/>
  <c r="AW143" i="7"/>
  <c r="AV143" i="7"/>
  <c r="BA142" i="7"/>
  <c r="AZ142" i="7"/>
  <c r="AW142" i="7"/>
  <c r="AV142" i="7"/>
  <c r="BA141" i="7"/>
  <c r="AZ141" i="7"/>
  <c r="AW141" i="7"/>
  <c r="AV141" i="7"/>
  <c r="BA140" i="7"/>
  <c r="AZ140" i="7"/>
  <c r="AW140" i="7"/>
  <c r="AV140" i="7"/>
  <c r="BA139" i="7"/>
  <c r="AZ139" i="7"/>
  <c r="AW139" i="7"/>
  <c r="AV139" i="7"/>
  <c r="BA138" i="7"/>
  <c r="AZ138" i="7"/>
  <c r="AW138" i="7"/>
  <c r="AV138" i="7"/>
  <c r="BA137" i="7"/>
  <c r="AZ137" i="7"/>
  <c r="AW137" i="7"/>
  <c r="AV137" i="7"/>
  <c r="BA136" i="7"/>
  <c r="AZ136" i="7"/>
  <c r="AW136" i="7"/>
  <c r="AV136" i="7"/>
  <c r="BA135" i="7"/>
  <c r="AZ135" i="7"/>
  <c r="AW135" i="7"/>
  <c r="AV135" i="7"/>
  <c r="BA134" i="7"/>
  <c r="AZ134" i="7"/>
  <c r="AW134" i="7"/>
  <c r="AV134" i="7"/>
  <c r="BA133" i="7"/>
  <c r="AZ133" i="7"/>
  <c r="AW133" i="7"/>
  <c r="AV133" i="7"/>
  <c r="BA132" i="7"/>
  <c r="AZ132" i="7"/>
  <c r="AW132" i="7"/>
  <c r="AV132" i="7"/>
  <c r="BA131" i="7"/>
  <c r="AZ131" i="7"/>
  <c r="AW131" i="7"/>
  <c r="AV131" i="7"/>
  <c r="BA130" i="7"/>
  <c r="AZ130" i="7"/>
  <c r="AW130" i="7"/>
  <c r="AV130" i="7"/>
  <c r="BA129" i="7"/>
  <c r="AZ129" i="7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AW124" i="7"/>
  <c r="AV124" i="7"/>
  <c r="BA123" i="7"/>
  <c r="AZ123" i="7"/>
  <c r="AW123" i="7"/>
  <c r="AV123" i="7"/>
  <c r="BA122" i="7"/>
  <c r="AZ122" i="7"/>
  <c r="AW122" i="7"/>
  <c r="AV122" i="7"/>
  <c r="BA121" i="7"/>
  <c r="AZ121" i="7"/>
  <c r="AW121" i="7"/>
  <c r="AV121" i="7"/>
  <c r="BA120" i="7"/>
  <c r="AZ120" i="7"/>
  <c r="AW120" i="7"/>
  <c r="AV120" i="7"/>
  <c r="BA119" i="7"/>
  <c r="AZ119" i="7"/>
  <c r="AW119" i="7"/>
  <c r="AV119" i="7"/>
  <c r="BA118" i="7"/>
  <c r="AZ118" i="7"/>
  <c r="AW118" i="7"/>
  <c r="AV118" i="7"/>
  <c r="BA117" i="7"/>
  <c r="AZ117" i="7"/>
  <c r="AW117" i="7"/>
  <c r="AV117" i="7"/>
  <c r="BA116" i="7"/>
  <c r="AZ116" i="7"/>
  <c r="AW116" i="7"/>
  <c r="AV116" i="7"/>
  <c r="BA115" i="7"/>
  <c r="AZ115" i="7"/>
  <c r="AW115" i="7"/>
  <c r="AV115" i="7"/>
  <c r="BA114" i="7"/>
  <c r="AZ114" i="7"/>
  <c r="AW114" i="7"/>
  <c r="AV114" i="7"/>
  <c r="BA113" i="7"/>
  <c r="AZ113" i="7"/>
  <c r="AW113" i="7"/>
  <c r="AV113" i="7"/>
  <c r="BA112" i="7"/>
  <c r="AZ112" i="7"/>
  <c r="AW112" i="7"/>
  <c r="AV112" i="7"/>
  <c r="BA111" i="7"/>
  <c r="AZ111" i="7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AW108" i="7"/>
  <c r="AV108" i="7"/>
  <c r="BA107" i="7"/>
  <c r="AZ107" i="7"/>
  <c r="AW107" i="7"/>
  <c r="AV107" i="7"/>
  <c r="BA106" i="7"/>
  <c r="AZ106" i="7"/>
  <c r="AW106" i="7"/>
  <c r="AV106" i="7"/>
  <c r="BA105" i="7"/>
  <c r="AZ105" i="7"/>
  <c r="AW105" i="7"/>
  <c r="AV105" i="7"/>
  <c r="BA104" i="7"/>
  <c r="AZ104" i="7"/>
  <c r="AW104" i="7"/>
  <c r="AV104" i="7"/>
  <c r="BA103" i="7"/>
  <c r="AZ103" i="7"/>
  <c r="AW103" i="7"/>
  <c r="AV103" i="7"/>
  <c r="BA102" i="7"/>
  <c r="AZ102" i="7"/>
  <c r="AW102" i="7"/>
  <c r="AV102" i="7"/>
  <c r="BA101" i="7"/>
  <c r="AZ101" i="7"/>
  <c r="AW101" i="7"/>
  <c r="AV101" i="7"/>
  <c r="BA100" i="7"/>
  <c r="AZ100" i="7"/>
  <c r="AW100" i="7"/>
  <c r="AV100" i="7"/>
  <c r="BA99" i="7"/>
  <c r="AZ99" i="7"/>
  <c r="AW99" i="7"/>
  <c r="AV99" i="7"/>
  <c r="BA98" i="7"/>
  <c r="AZ98" i="7"/>
  <c r="AW98" i="7"/>
  <c r="AV98" i="7"/>
  <c r="BA97" i="7"/>
  <c r="AZ97" i="7"/>
  <c r="AW97" i="7"/>
  <c r="AV97" i="7"/>
  <c r="BA96" i="7"/>
  <c r="AZ96" i="7"/>
  <c r="AW96" i="7"/>
  <c r="AV96" i="7"/>
  <c r="BA95" i="7"/>
  <c r="AZ95" i="7"/>
  <c r="AW95" i="7"/>
  <c r="AV95" i="7"/>
  <c r="BA94" i="7"/>
  <c r="AZ94" i="7"/>
  <c r="AW94" i="7"/>
  <c r="AV94" i="7"/>
  <c r="BA93" i="7"/>
  <c r="AZ93" i="7"/>
  <c r="AW93" i="7"/>
  <c r="AV93" i="7"/>
  <c r="BA92" i="7"/>
  <c r="AZ92" i="7"/>
  <c r="AW92" i="7"/>
  <c r="AV92" i="7"/>
  <c r="BA91" i="7"/>
  <c r="AZ91" i="7"/>
  <c r="AW91" i="7"/>
  <c r="AV91" i="7"/>
  <c r="BA90" i="7"/>
  <c r="AZ90" i="7"/>
  <c r="AW90" i="7"/>
  <c r="AV90" i="7"/>
  <c r="BA89" i="7"/>
  <c r="AZ89" i="7"/>
  <c r="AW89" i="7"/>
  <c r="AV89" i="7"/>
  <c r="BA88" i="7"/>
  <c r="AZ88" i="7"/>
  <c r="AW88" i="7"/>
  <c r="AV88" i="7"/>
  <c r="BA87" i="7"/>
  <c r="AZ87" i="7"/>
  <c r="AW87" i="7"/>
  <c r="AV87" i="7"/>
  <c r="BA86" i="7"/>
  <c r="AZ86" i="7"/>
  <c r="AW86" i="7"/>
  <c r="AV86" i="7"/>
  <c r="BA85" i="7"/>
  <c r="AZ85" i="7"/>
  <c r="AW85" i="7"/>
  <c r="AV85" i="7"/>
  <c r="BA84" i="7"/>
  <c r="AZ84" i="7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BA79" i="7"/>
  <c r="AZ79" i="7"/>
  <c r="AW79" i="7"/>
  <c r="AV79" i="7"/>
  <c r="BA78" i="7"/>
  <c r="AZ78" i="7"/>
  <c r="AW78" i="7"/>
  <c r="AV78" i="7"/>
  <c r="BA77" i="7"/>
  <c r="AZ77" i="7"/>
  <c r="AW77" i="7"/>
  <c r="AV77" i="7"/>
  <c r="BA76" i="7"/>
  <c r="AZ76" i="7"/>
  <c r="AW76" i="7"/>
  <c r="AV76" i="7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AW72" i="7"/>
  <c r="AV72" i="7"/>
  <c r="BA71" i="7"/>
  <c r="AZ71" i="7"/>
  <c r="AW71" i="7"/>
  <c r="AV71" i="7"/>
  <c r="BA70" i="7"/>
  <c r="AZ70" i="7"/>
  <c r="AW70" i="7"/>
  <c r="AV70" i="7"/>
  <c r="BA69" i="7"/>
  <c r="AZ69" i="7"/>
  <c r="AW69" i="7"/>
  <c r="AV69" i="7"/>
  <c r="BA68" i="7"/>
  <c r="AZ68" i="7"/>
  <c r="AW68" i="7"/>
  <c r="AV68" i="7"/>
  <c r="BA67" i="7"/>
  <c r="AZ67" i="7"/>
  <c r="AW67" i="7"/>
  <c r="AV67" i="7"/>
  <c r="BA66" i="7"/>
  <c r="AZ66" i="7"/>
  <c r="AW66" i="7"/>
  <c r="AV66" i="7"/>
  <c r="BA65" i="7"/>
  <c r="AZ65" i="7"/>
  <c r="AW65" i="7"/>
  <c r="AV65" i="7"/>
  <c r="BA64" i="7"/>
  <c r="AZ64" i="7"/>
  <c r="AW64" i="7"/>
  <c r="AV64" i="7"/>
  <c r="BA63" i="7"/>
  <c r="AZ63" i="7"/>
  <c r="AW63" i="7"/>
  <c r="AV63" i="7"/>
  <c r="BA62" i="7"/>
  <c r="AZ62" i="7"/>
  <c r="AW62" i="7"/>
  <c r="AV62" i="7"/>
  <c r="BA61" i="7"/>
  <c r="AZ61" i="7"/>
  <c r="AW61" i="7"/>
  <c r="AV61" i="7"/>
  <c r="BA60" i="7"/>
  <c r="AZ60" i="7"/>
  <c r="AW60" i="7"/>
  <c r="AV60" i="7"/>
  <c r="BA59" i="7"/>
  <c r="AZ59" i="7"/>
  <c r="AW59" i="7"/>
  <c r="AV59" i="7"/>
  <c r="BA58" i="7"/>
  <c r="AZ58" i="7"/>
  <c r="AW58" i="7"/>
  <c r="AV58" i="7"/>
  <c r="BA57" i="7"/>
  <c r="AZ57" i="7"/>
  <c r="AW57" i="7"/>
  <c r="AV57" i="7"/>
  <c r="BA56" i="7"/>
  <c r="AZ56" i="7"/>
  <c r="AW56" i="7"/>
  <c r="AV56" i="7"/>
  <c r="BA55" i="7"/>
  <c r="AZ55" i="7"/>
  <c r="AW55" i="7"/>
  <c r="AV55" i="7"/>
  <c r="BA54" i="7"/>
  <c r="AZ54" i="7"/>
  <c r="AW54" i="7"/>
  <c r="AV54" i="7"/>
  <c r="BA53" i="7"/>
  <c r="AZ53" i="7"/>
  <c r="AW53" i="7"/>
  <c r="AV53" i="7"/>
  <c r="BA52" i="7"/>
  <c r="AZ52" i="7"/>
  <c r="AW52" i="7"/>
  <c r="AV52" i="7"/>
  <c r="BA51" i="7"/>
  <c r="AZ51" i="7"/>
  <c r="AW51" i="7"/>
  <c r="AV51" i="7"/>
  <c r="BA50" i="7"/>
  <c r="AZ50" i="7"/>
  <c r="AW50" i="7"/>
  <c r="AV50" i="7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AW46" i="7"/>
  <c r="AV46" i="7"/>
  <c r="BA45" i="7"/>
  <c r="AZ45" i="7"/>
  <c r="AW45" i="7"/>
  <c r="AV45" i="7"/>
  <c r="BA44" i="7"/>
  <c r="AZ44" i="7"/>
  <c r="AW44" i="7"/>
  <c r="AV44" i="7"/>
  <c r="BA43" i="7"/>
  <c r="AZ43" i="7"/>
  <c r="AW43" i="7"/>
  <c r="AV43" i="7"/>
  <c r="BA42" i="7"/>
  <c r="AZ42" i="7"/>
  <c r="AW42" i="7"/>
  <c r="AV42" i="7"/>
  <c r="BA41" i="7"/>
  <c r="AZ41" i="7"/>
  <c r="AW41" i="7"/>
  <c r="AV41" i="7"/>
  <c r="BA40" i="7"/>
  <c r="AZ40" i="7"/>
  <c r="AW40" i="7"/>
  <c r="AV40" i="7"/>
  <c r="BA39" i="7"/>
  <c r="AZ39" i="7"/>
  <c r="AW39" i="7"/>
  <c r="AV39" i="7"/>
  <c r="BA38" i="7"/>
  <c r="AZ38" i="7"/>
  <c r="AW38" i="7"/>
  <c r="AV38" i="7"/>
  <c r="BA37" i="7"/>
  <c r="AZ37" i="7"/>
  <c r="AW37" i="7"/>
  <c r="AV37" i="7"/>
  <c r="BA36" i="7"/>
  <c r="AZ36" i="7"/>
  <c r="AW36" i="7"/>
  <c r="AV36" i="7"/>
  <c r="BA35" i="7"/>
  <c r="AZ35" i="7"/>
  <c r="AW35" i="7"/>
  <c r="AV35" i="7"/>
  <c r="BA34" i="7"/>
  <c r="AZ34" i="7"/>
  <c r="AW34" i="7"/>
  <c r="AV34" i="7"/>
  <c r="BA33" i="7"/>
  <c r="AZ33" i="7"/>
  <c r="AW33" i="7"/>
  <c r="AV33" i="7"/>
  <c r="BA32" i="7"/>
  <c r="AZ32" i="7"/>
  <c r="AW32" i="7"/>
  <c r="AV32" i="7"/>
  <c r="BA31" i="7"/>
  <c r="AZ31" i="7"/>
  <c r="AW31" i="7"/>
  <c r="AV31" i="7"/>
  <c r="BA30" i="7"/>
  <c r="AZ30" i="7"/>
  <c r="AW30" i="7"/>
  <c r="AV30" i="7"/>
  <c r="BA29" i="7"/>
  <c r="AZ29" i="7"/>
  <c r="AW29" i="7"/>
  <c r="AV29" i="7"/>
  <c r="BA28" i="7"/>
  <c r="AZ28" i="7"/>
  <c r="AW28" i="7"/>
  <c r="AV28" i="7"/>
  <c r="BA27" i="7"/>
  <c r="AZ27" i="7"/>
  <c r="AW27" i="7"/>
  <c r="AV27" i="7"/>
  <c r="BA26" i="7"/>
  <c r="AZ26" i="7"/>
  <c r="AW26" i="7"/>
  <c r="AV26" i="7"/>
  <c r="BA25" i="7"/>
  <c r="AZ25" i="7"/>
  <c r="AW25" i="7"/>
  <c r="AV25" i="7"/>
  <c r="BA24" i="7"/>
  <c r="AZ24" i="7"/>
  <c r="AW24" i="7"/>
  <c r="AV24" i="7"/>
  <c r="BA23" i="7"/>
  <c r="AZ23" i="7"/>
  <c r="AW23" i="7"/>
  <c r="AV23" i="7"/>
  <c r="BA22" i="7"/>
  <c r="AZ22" i="7"/>
  <c r="AW22" i="7"/>
  <c r="AV22" i="7"/>
  <c r="BA21" i="7"/>
  <c r="AZ21" i="7"/>
  <c r="AW21" i="7"/>
  <c r="AV21" i="7"/>
  <c r="BA20" i="7"/>
  <c r="AZ20" i="7"/>
  <c r="AW20" i="7"/>
  <c r="AV20" i="7"/>
  <c r="BA19" i="7"/>
  <c r="AZ19" i="7"/>
  <c r="AW19" i="7"/>
  <c r="AV19" i="7"/>
  <c r="BA18" i="7"/>
  <c r="AZ18" i="7"/>
  <c r="AW18" i="7"/>
  <c r="AV18" i="7"/>
  <c r="BA17" i="7"/>
  <c r="AZ17" i="7"/>
  <c r="AW17" i="7"/>
  <c r="AV17" i="7"/>
  <c r="BA16" i="7"/>
  <c r="AZ16" i="7"/>
  <c r="AW16" i="7"/>
  <c r="AV16" i="7"/>
  <c r="BA15" i="7"/>
  <c r="AZ15" i="7"/>
  <c r="AW15" i="7"/>
  <c r="AV15" i="7"/>
  <c r="BA14" i="7"/>
  <c r="AZ14" i="7"/>
  <c r="AW14" i="7"/>
  <c r="AV14" i="7"/>
  <c r="BA13" i="7"/>
  <c r="AZ13" i="7"/>
  <c r="AW13" i="7"/>
  <c r="AV13" i="7"/>
  <c r="BA12" i="7"/>
  <c r="AZ12" i="7"/>
  <c r="AW12" i="7"/>
  <c r="AV12" i="7"/>
  <c r="BA11" i="7"/>
  <c r="AZ11" i="7"/>
  <c r="AW11" i="7"/>
  <c r="AV11" i="7"/>
  <c r="BA10" i="7"/>
  <c r="AZ10" i="7"/>
  <c r="AW10" i="7"/>
  <c r="AV10" i="7"/>
  <c r="BA9" i="7"/>
  <c r="AZ9" i="7"/>
  <c r="AW9" i="7"/>
  <c r="AV9" i="7"/>
  <c r="BA8" i="7"/>
  <c r="AZ8" i="7"/>
  <c r="AW8" i="7"/>
  <c r="AV8" i="7"/>
  <c r="BA7" i="7"/>
  <c r="AZ7" i="7"/>
  <c r="AW7" i="7"/>
  <c r="AV7" i="7"/>
  <c r="BA6" i="7"/>
  <c r="AZ6" i="7"/>
  <c r="AW6" i="7"/>
  <c r="AV6" i="7"/>
  <c r="BA5" i="7"/>
  <c r="AZ5" i="7"/>
  <c r="AW5" i="7"/>
  <c r="AV5" i="7"/>
  <c r="BA4" i="7"/>
  <c r="AZ4" i="7"/>
  <c r="AW4" i="7"/>
  <c r="AV4" i="7"/>
  <c r="BA3" i="7"/>
  <c r="AZ3" i="7"/>
  <c r="AW3" i="7"/>
  <c r="AV3" i="7"/>
  <c r="R14" i="7"/>
  <c r="Q14" i="7" s="1"/>
  <c r="R13" i="7"/>
  <c r="Q13" i="7" s="1"/>
  <c r="R12" i="7"/>
  <c r="Q12" i="7" s="1"/>
  <c r="R11" i="7"/>
  <c r="Q11" i="7" s="1"/>
  <c r="R10" i="7"/>
  <c r="Q10" i="7" s="1"/>
  <c r="R9" i="7"/>
  <c r="Q9" i="7" s="1"/>
  <c r="R8" i="7"/>
  <c r="R7" i="7"/>
  <c r="R6" i="7"/>
  <c r="R5" i="7"/>
  <c r="R4" i="7"/>
  <c r="R3" i="7"/>
  <c r="Q3" i="7" s="1"/>
  <c r="Q4" i="7" s="1"/>
  <c r="Q5" i="7" s="1"/>
  <c r="Q6" i="7" s="1"/>
  <c r="Q7" i="7" s="1"/>
  <c r="Q8" i="7" s="1"/>
  <c r="M37" i="9" l="1"/>
  <c r="B37" i="9"/>
  <c r="M233" i="9"/>
  <c r="B233" i="9"/>
  <c r="M232" i="9"/>
  <c r="B232" i="9"/>
  <c r="M231" i="9"/>
  <c r="B231" i="9"/>
  <c r="M230" i="9"/>
  <c r="B230" i="9"/>
  <c r="M229" i="9"/>
  <c r="B229" i="9"/>
  <c r="M228" i="9"/>
  <c r="B228" i="9"/>
  <c r="M227" i="9"/>
  <c r="B227" i="9"/>
  <c r="M226" i="9"/>
  <c r="B226" i="9"/>
  <c r="M225" i="9"/>
  <c r="B225" i="9"/>
  <c r="M224" i="9"/>
  <c r="B224" i="9"/>
  <c r="M223" i="9"/>
  <c r="B223" i="9"/>
  <c r="M222" i="9"/>
  <c r="B222" i="9"/>
  <c r="M221" i="9"/>
  <c r="B221" i="9"/>
  <c r="M220" i="9"/>
  <c r="B220" i="9"/>
  <c r="M219" i="9"/>
  <c r="B219" i="9"/>
  <c r="M218" i="9"/>
  <c r="B218" i="9"/>
  <c r="M217" i="9"/>
  <c r="B217" i="9"/>
  <c r="M216" i="9"/>
  <c r="B216" i="9"/>
  <c r="M215" i="9"/>
  <c r="B215" i="9"/>
  <c r="M214" i="9"/>
  <c r="B214" i="9"/>
  <c r="M213" i="9"/>
  <c r="B213" i="9"/>
  <c r="M212" i="9"/>
  <c r="B212" i="9"/>
  <c r="M211" i="9"/>
  <c r="B211" i="9"/>
  <c r="M210" i="9"/>
  <c r="B210" i="9"/>
  <c r="M209" i="9"/>
  <c r="B209" i="9"/>
  <c r="M208" i="9"/>
  <c r="B208" i="9"/>
  <c r="M207" i="9"/>
  <c r="B207" i="9"/>
  <c r="M206" i="9"/>
  <c r="B206" i="9"/>
  <c r="M205" i="9"/>
  <c r="B205" i="9"/>
  <c r="M204" i="9"/>
  <c r="B204" i="9"/>
  <c r="M203" i="9"/>
  <c r="B203" i="9"/>
  <c r="M202" i="9"/>
  <c r="B202" i="9"/>
  <c r="M201" i="9"/>
  <c r="B201" i="9"/>
  <c r="M200" i="9"/>
  <c r="B200" i="9"/>
  <c r="M199" i="9"/>
  <c r="B199" i="9"/>
  <c r="M198" i="9"/>
  <c r="B198" i="9"/>
  <c r="M197" i="9"/>
  <c r="B197" i="9"/>
  <c r="M196" i="9"/>
  <c r="B196" i="9"/>
  <c r="M195" i="9"/>
  <c r="B195" i="9"/>
  <c r="M194" i="9"/>
  <c r="B194" i="9"/>
  <c r="M193" i="9"/>
  <c r="B193" i="9"/>
  <c r="M192" i="9"/>
  <c r="B192" i="9"/>
  <c r="M191" i="9"/>
  <c r="B191" i="9"/>
  <c r="M190" i="9"/>
  <c r="B190" i="9"/>
  <c r="M189" i="9"/>
  <c r="B189" i="9"/>
  <c r="M188" i="9"/>
  <c r="B188" i="9"/>
  <c r="M187" i="9"/>
  <c r="B187" i="9"/>
  <c r="M186" i="9"/>
  <c r="B186" i="9"/>
  <c r="M185" i="9"/>
  <c r="B185" i="9"/>
  <c r="M184" i="9"/>
  <c r="B184" i="9"/>
  <c r="M183" i="9"/>
  <c r="B183" i="9"/>
  <c r="M182" i="9"/>
  <c r="B182" i="9"/>
  <c r="M181" i="9"/>
  <c r="B181" i="9"/>
  <c r="M180" i="9"/>
  <c r="B180" i="9"/>
  <c r="M179" i="9"/>
  <c r="B179" i="9"/>
  <c r="M178" i="9"/>
  <c r="B178" i="9"/>
  <c r="M177" i="9"/>
  <c r="B177" i="9"/>
  <c r="M176" i="9"/>
  <c r="B176" i="9"/>
  <c r="M175" i="9"/>
  <c r="B175" i="9"/>
  <c r="M174" i="9"/>
  <c r="B174" i="9"/>
  <c r="M173" i="9"/>
  <c r="B173" i="9"/>
  <c r="M172" i="9"/>
  <c r="B172" i="9"/>
  <c r="M171" i="9"/>
  <c r="B171" i="9"/>
  <c r="M170" i="9"/>
  <c r="B170" i="9"/>
  <c r="M169" i="9"/>
  <c r="B169" i="9"/>
  <c r="M168" i="9"/>
  <c r="B168" i="9"/>
  <c r="M167" i="9"/>
  <c r="B167" i="9"/>
  <c r="M166" i="9"/>
  <c r="B166" i="9"/>
  <c r="M165" i="9"/>
  <c r="B165" i="9"/>
  <c r="M164" i="9"/>
  <c r="B164" i="9"/>
  <c r="M163" i="9"/>
  <c r="B163" i="9"/>
  <c r="M162" i="9"/>
  <c r="B162" i="9"/>
  <c r="M161" i="9"/>
  <c r="B161" i="9"/>
  <c r="M160" i="9"/>
  <c r="B160" i="9"/>
  <c r="M159" i="9"/>
  <c r="B159" i="9"/>
  <c r="M158" i="9"/>
  <c r="B158" i="9"/>
  <c r="M157" i="9"/>
  <c r="B157" i="9"/>
  <c r="M156" i="9"/>
  <c r="B156" i="9"/>
  <c r="M155" i="9"/>
  <c r="B155" i="9"/>
  <c r="M154" i="9"/>
  <c r="B154" i="9"/>
  <c r="M153" i="9"/>
  <c r="B153" i="9"/>
  <c r="M152" i="9"/>
  <c r="B152" i="9"/>
  <c r="M151" i="9"/>
  <c r="B151" i="9"/>
  <c r="M150" i="9"/>
  <c r="B150" i="9"/>
  <c r="M149" i="9"/>
  <c r="B149" i="9"/>
  <c r="M148" i="9"/>
  <c r="B148" i="9"/>
  <c r="M147" i="9"/>
  <c r="B147" i="9"/>
  <c r="M146" i="9"/>
  <c r="B146" i="9"/>
  <c r="M145" i="9"/>
  <c r="B145" i="9"/>
  <c r="M144" i="9"/>
  <c r="B144" i="9"/>
  <c r="M143" i="9"/>
  <c r="B143" i="9"/>
  <c r="M142" i="9"/>
  <c r="B142" i="9"/>
  <c r="M141" i="9"/>
  <c r="B141" i="9"/>
  <c r="M140" i="9"/>
  <c r="B140" i="9"/>
  <c r="M139" i="9"/>
  <c r="B139" i="9"/>
  <c r="M138" i="9"/>
  <c r="B138" i="9"/>
  <c r="M137" i="9"/>
  <c r="B137" i="9"/>
  <c r="M136" i="9"/>
  <c r="B136" i="9"/>
  <c r="M135" i="9"/>
  <c r="B135" i="9"/>
  <c r="M134" i="9"/>
  <c r="B134" i="9"/>
  <c r="M133" i="9"/>
  <c r="B133" i="9"/>
  <c r="M132" i="9"/>
  <c r="B132" i="9"/>
  <c r="M131" i="9"/>
  <c r="B131" i="9"/>
  <c r="M130" i="9"/>
  <c r="B130" i="9"/>
  <c r="M129" i="9"/>
  <c r="B129" i="9"/>
  <c r="M128" i="9"/>
  <c r="B128" i="9"/>
  <c r="M127" i="9"/>
  <c r="B127" i="9"/>
  <c r="M126" i="9"/>
  <c r="B126" i="9"/>
  <c r="M125" i="9"/>
  <c r="B125" i="9"/>
  <c r="M124" i="9"/>
  <c r="B124" i="9"/>
  <c r="M123" i="9"/>
  <c r="B123" i="9"/>
  <c r="M122" i="9"/>
  <c r="B122" i="9"/>
  <c r="M121" i="9"/>
  <c r="B121" i="9"/>
  <c r="M120" i="9"/>
  <c r="B120" i="9"/>
  <c r="M119" i="9"/>
  <c r="B119" i="9"/>
  <c r="M118" i="9"/>
  <c r="B118" i="9"/>
  <c r="M117" i="9"/>
  <c r="B117" i="9"/>
  <c r="M116" i="9"/>
  <c r="B116" i="9"/>
  <c r="M115" i="9"/>
  <c r="B115" i="9"/>
  <c r="M114" i="9"/>
  <c r="B114" i="9"/>
  <c r="M113" i="9"/>
  <c r="B113" i="9"/>
  <c r="M112" i="9"/>
  <c r="B112" i="9"/>
  <c r="M111" i="9"/>
  <c r="B111" i="9"/>
  <c r="M110" i="9"/>
  <c r="B110" i="9"/>
  <c r="M109" i="9"/>
  <c r="B109" i="9"/>
  <c r="M108" i="9"/>
  <c r="B108" i="9"/>
  <c r="M107" i="9"/>
  <c r="B107" i="9"/>
  <c r="M106" i="9"/>
  <c r="B106" i="9"/>
  <c r="M105" i="9"/>
  <c r="B105" i="9"/>
  <c r="M104" i="9"/>
  <c r="B104" i="9"/>
  <c r="M103" i="9"/>
  <c r="B103" i="9"/>
  <c r="M102" i="9"/>
  <c r="B102" i="9"/>
  <c r="M101" i="9"/>
  <c r="B101" i="9"/>
  <c r="M100" i="9"/>
  <c r="B100" i="9"/>
  <c r="M99" i="9"/>
  <c r="B99" i="9"/>
  <c r="M98" i="9"/>
  <c r="B98" i="9"/>
  <c r="M97" i="9"/>
  <c r="B97" i="9"/>
  <c r="M96" i="9"/>
  <c r="B96" i="9"/>
  <c r="M95" i="9"/>
  <c r="B95" i="9"/>
  <c r="M94" i="9"/>
  <c r="B94" i="9"/>
  <c r="M93" i="9"/>
  <c r="B93" i="9"/>
  <c r="M92" i="9"/>
  <c r="B92" i="9"/>
  <c r="M91" i="9"/>
  <c r="B91" i="9"/>
  <c r="M90" i="9"/>
  <c r="B90" i="9"/>
  <c r="M89" i="9"/>
  <c r="B89" i="9"/>
  <c r="M88" i="9"/>
  <c r="B88" i="9"/>
  <c r="M87" i="9"/>
  <c r="B87" i="9"/>
  <c r="M86" i="9"/>
  <c r="B86" i="9"/>
  <c r="M85" i="9"/>
  <c r="B85" i="9"/>
  <c r="M84" i="9"/>
  <c r="B84" i="9"/>
  <c r="M83" i="9"/>
  <c r="B83" i="9"/>
  <c r="M82" i="9"/>
  <c r="B82" i="9"/>
  <c r="M81" i="9"/>
  <c r="B81" i="9"/>
  <c r="M80" i="9"/>
  <c r="B80" i="9"/>
  <c r="M79" i="9"/>
  <c r="B79" i="9"/>
  <c r="M78" i="9"/>
  <c r="B78" i="9"/>
  <c r="M77" i="9"/>
  <c r="B77" i="9"/>
  <c r="M76" i="9"/>
  <c r="B76" i="9"/>
  <c r="M75" i="9"/>
  <c r="B75" i="9"/>
  <c r="M74" i="9"/>
  <c r="B74" i="9"/>
  <c r="M73" i="9"/>
  <c r="B73" i="9"/>
  <c r="M72" i="9"/>
  <c r="B72" i="9"/>
  <c r="M71" i="9"/>
  <c r="B71" i="9"/>
  <c r="M70" i="9"/>
  <c r="B70" i="9"/>
  <c r="M69" i="9"/>
  <c r="B69" i="9"/>
  <c r="M68" i="9"/>
  <c r="B68" i="9"/>
  <c r="M67" i="9"/>
  <c r="B67" i="9"/>
  <c r="M66" i="9"/>
  <c r="B66" i="9"/>
  <c r="M65" i="9"/>
  <c r="B65" i="9"/>
  <c r="M64" i="9"/>
  <c r="B64" i="9"/>
  <c r="M63" i="9"/>
  <c r="B63" i="9"/>
  <c r="M62" i="9"/>
  <c r="B62" i="9"/>
  <c r="M61" i="9"/>
  <c r="B61" i="9"/>
  <c r="M60" i="9"/>
  <c r="B60" i="9"/>
  <c r="M59" i="9"/>
  <c r="B59" i="9"/>
  <c r="M58" i="9"/>
  <c r="B58" i="9"/>
  <c r="M57" i="9"/>
  <c r="B57" i="9"/>
  <c r="M56" i="9"/>
  <c r="B56" i="9"/>
  <c r="M55" i="9"/>
  <c r="B55" i="9"/>
  <c r="M54" i="9"/>
  <c r="B54" i="9"/>
  <c r="M53" i="9"/>
  <c r="B53" i="9"/>
  <c r="M52" i="9"/>
  <c r="B52" i="9"/>
  <c r="M51" i="9"/>
  <c r="B51" i="9"/>
  <c r="M50" i="9"/>
  <c r="B50" i="9"/>
  <c r="M49" i="9"/>
  <c r="B49" i="9"/>
  <c r="M48" i="9"/>
  <c r="B48" i="9"/>
  <c r="M47" i="9"/>
  <c r="B47" i="9"/>
  <c r="M46" i="9"/>
  <c r="B46" i="9"/>
  <c r="M45" i="9"/>
  <c r="B45" i="9"/>
  <c r="M44" i="9"/>
  <c r="B44" i="9"/>
  <c r="M43" i="9"/>
  <c r="B43" i="9"/>
  <c r="M42" i="9"/>
  <c r="B42" i="9"/>
  <c r="M41" i="9"/>
  <c r="B41" i="9"/>
  <c r="M40" i="9"/>
  <c r="B40" i="9"/>
  <c r="M39" i="9"/>
  <c r="B39" i="9"/>
  <c r="M38" i="9"/>
  <c r="B38" i="9"/>
  <c r="F32" i="9"/>
  <c r="D32" i="9"/>
  <c r="F31" i="9"/>
  <c r="D31" i="9"/>
  <c r="F30" i="9"/>
  <c r="D30" i="9"/>
  <c r="F29" i="9"/>
  <c r="D29" i="9"/>
  <c r="F28" i="9"/>
  <c r="D28" i="9"/>
  <c r="F27" i="9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5" i="4"/>
  <c r="N132" i="9"/>
  <c r="N64" i="9"/>
  <c r="G164" i="9"/>
  <c r="K164" i="9"/>
  <c r="G165" i="9"/>
  <c r="K165" i="9"/>
  <c r="G166" i="9"/>
  <c r="K166" i="9"/>
  <c r="G167" i="9"/>
  <c r="K167" i="9"/>
  <c r="G168" i="9"/>
  <c r="K168" i="9"/>
  <c r="G169" i="9"/>
  <c r="K169" i="9"/>
  <c r="G170" i="9"/>
  <c r="K170" i="9"/>
  <c r="G171" i="9"/>
  <c r="K171" i="9"/>
  <c r="G172" i="9"/>
  <c r="K172" i="9"/>
  <c r="G173" i="9"/>
  <c r="K173" i="9"/>
  <c r="G174" i="9"/>
  <c r="K174" i="9"/>
  <c r="G175" i="9"/>
  <c r="K175" i="9"/>
  <c r="G176" i="9"/>
  <c r="K176" i="9"/>
  <c r="G177" i="9"/>
  <c r="K177" i="9"/>
  <c r="G178" i="9"/>
  <c r="K178" i="9"/>
  <c r="G179" i="9"/>
  <c r="K179" i="9"/>
  <c r="G180" i="9"/>
  <c r="K180" i="9"/>
  <c r="G181" i="9"/>
  <c r="K181" i="9"/>
  <c r="G182" i="9"/>
  <c r="K182" i="9"/>
  <c r="G183" i="9"/>
  <c r="K183" i="9"/>
  <c r="G184" i="9"/>
  <c r="K184" i="9"/>
  <c r="G185" i="9"/>
  <c r="K185" i="9"/>
  <c r="G186" i="9"/>
  <c r="K186" i="9"/>
  <c r="G187" i="9"/>
  <c r="K187" i="9"/>
  <c r="G188" i="9"/>
  <c r="K188" i="9"/>
  <c r="G189" i="9"/>
  <c r="K189" i="9"/>
  <c r="G190" i="9"/>
  <c r="K190" i="9"/>
  <c r="G191" i="9"/>
  <c r="K191" i="9"/>
  <c r="G192" i="9"/>
  <c r="K192" i="9"/>
  <c r="G193" i="9"/>
  <c r="K193" i="9"/>
  <c r="G194" i="9"/>
  <c r="K194" i="9"/>
  <c r="G195" i="9"/>
  <c r="K195" i="9"/>
  <c r="G196" i="9"/>
  <c r="K196" i="9"/>
  <c r="G197" i="9"/>
  <c r="K197" i="9"/>
  <c r="G198" i="9"/>
  <c r="K198" i="9"/>
  <c r="G199" i="9"/>
  <c r="K199" i="9"/>
  <c r="G200" i="9"/>
  <c r="K200" i="9"/>
  <c r="G201" i="9"/>
  <c r="K201" i="9"/>
  <c r="G202" i="9"/>
  <c r="K202" i="9"/>
  <c r="G203" i="9"/>
  <c r="K203" i="9"/>
  <c r="G204" i="9"/>
  <c r="K204" i="9"/>
  <c r="G205" i="9"/>
  <c r="K205" i="9"/>
  <c r="G206" i="9"/>
  <c r="K206" i="9"/>
  <c r="G207" i="9"/>
  <c r="K207" i="9"/>
  <c r="G208" i="9"/>
  <c r="K208" i="9"/>
  <c r="G209" i="9"/>
  <c r="K209" i="9"/>
  <c r="G210" i="9"/>
  <c r="K210" i="9"/>
  <c r="G211" i="9"/>
  <c r="K211" i="9"/>
  <c r="G212" i="9"/>
  <c r="K212" i="9"/>
  <c r="G213" i="9"/>
  <c r="K213" i="9"/>
  <c r="G214" i="9"/>
  <c r="K214" i="9"/>
  <c r="G215" i="9"/>
  <c r="K215" i="9"/>
  <c r="G216" i="9"/>
  <c r="K216" i="9"/>
  <c r="G217" i="9"/>
  <c r="K217" i="9"/>
  <c r="G218" i="9"/>
  <c r="K218" i="9"/>
  <c r="G219" i="9"/>
  <c r="K219" i="9"/>
  <c r="G220" i="9"/>
  <c r="K220" i="9"/>
  <c r="G221" i="9"/>
  <c r="K221" i="9"/>
  <c r="G222" i="9"/>
  <c r="K222" i="9"/>
  <c r="G223" i="9"/>
  <c r="K223" i="9"/>
  <c r="G224" i="9"/>
  <c r="K224" i="9"/>
  <c r="G225" i="9"/>
  <c r="K225" i="9"/>
  <c r="G226" i="9"/>
  <c r="K226" i="9"/>
  <c r="G227" i="9"/>
  <c r="K227" i="9"/>
  <c r="G228" i="9"/>
  <c r="K228" i="9"/>
  <c r="G229" i="9"/>
  <c r="K229" i="9"/>
  <c r="G230" i="9"/>
  <c r="K230" i="9"/>
  <c r="G231" i="9"/>
  <c r="K231" i="9"/>
  <c r="G232" i="9"/>
  <c r="K232" i="9"/>
  <c r="G233" i="9"/>
  <c r="K233" i="9"/>
  <c r="G119" i="9"/>
  <c r="K119" i="9"/>
  <c r="G120" i="9"/>
  <c r="K120" i="9"/>
  <c r="G121" i="9"/>
  <c r="K121" i="9"/>
  <c r="G122" i="9"/>
  <c r="K122" i="9"/>
  <c r="G123" i="9"/>
  <c r="K123" i="9"/>
  <c r="G124" i="9"/>
  <c r="K124" i="9"/>
  <c r="G125" i="9"/>
  <c r="K125" i="9"/>
  <c r="G126" i="9"/>
  <c r="K126" i="9"/>
  <c r="G127" i="9"/>
  <c r="K127" i="9"/>
  <c r="G128" i="9"/>
  <c r="K128" i="9"/>
  <c r="G129" i="9"/>
  <c r="K129" i="9"/>
  <c r="G130" i="9"/>
  <c r="K130" i="9"/>
  <c r="G131" i="9"/>
  <c r="K131" i="9"/>
  <c r="G132" i="9"/>
  <c r="K132" i="9"/>
  <c r="G133" i="9"/>
  <c r="K133" i="9"/>
  <c r="G134" i="9"/>
  <c r="K134" i="9"/>
  <c r="G135" i="9"/>
  <c r="K135" i="9"/>
  <c r="G136" i="9"/>
  <c r="K136" i="9"/>
  <c r="G137" i="9"/>
  <c r="K137" i="9"/>
  <c r="G138" i="9"/>
  <c r="K138" i="9"/>
  <c r="G139" i="9"/>
  <c r="K139" i="9"/>
  <c r="G140" i="9"/>
  <c r="K140" i="9"/>
  <c r="G141" i="9"/>
  <c r="K141" i="9"/>
  <c r="G142" i="9"/>
  <c r="K142" i="9"/>
  <c r="G143" i="9"/>
  <c r="K143" i="9"/>
  <c r="G144" i="9"/>
  <c r="K144" i="9"/>
  <c r="G145" i="9"/>
  <c r="K145" i="9"/>
  <c r="G146" i="9"/>
  <c r="K146" i="9"/>
  <c r="G147" i="9"/>
  <c r="K147" i="9"/>
  <c r="G148" i="9"/>
  <c r="K148" i="9"/>
  <c r="G149" i="9"/>
  <c r="K149" i="9"/>
  <c r="G150" i="9"/>
  <c r="K150" i="9"/>
  <c r="G151" i="9"/>
  <c r="K151" i="9"/>
  <c r="G152" i="9"/>
  <c r="K152" i="9"/>
  <c r="G153" i="9"/>
  <c r="K153" i="9"/>
  <c r="G154" i="9"/>
  <c r="K154" i="9"/>
  <c r="G155" i="9"/>
  <c r="K155" i="9"/>
  <c r="G156" i="9"/>
  <c r="K156" i="9"/>
  <c r="G157" i="9"/>
  <c r="K157" i="9"/>
  <c r="G158" i="9"/>
  <c r="K158" i="9"/>
  <c r="G159" i="9"/>
  <c r="K159" i="9"/>
  <c r="G160" i="9"/>
  <c r="K160" i="9"/>
  <c r="G161" i="9"/>
  <c r="K161" i="9"/>
  <c r="G162" i="9"/>
  <c r="K162" i="9"/>
  <c r="G163" i="9"/>
  <c r="K163" i="9"/>
  <c r="G37" i="9"/>
  <c r="G38" i="9"/>
  <c r="K38" i="9"/>
  <c r="G39" i="9"/>
  <c r="K39" i="9"/>
  <c r="G40" i="9"/>
  <c r="K40" i="9"/>
  <c r="G41" i="9"/>
  <c r="K41" i="9"/>
  <c r="G42" i="9"/>
  <c r="K42" i="9"/>
  <c r="G43" i="9"/>
  <c r="K43" i="9"/>
  <c r="G44" i="9"/>
  <c r="K44" i="9"/>
  <c r="G45" i="9"/>
  <c r="K45" i="9"/>
  <c r="G46" i="9"/>
  <c r="K46" i="9"/>
  <c r="G47" i="9"/>
  <c r="K47" i="9"/>
  <c r="G48" i="9"/>
  <c r="K48" i="9"/>
  <c r="G49" i="9"/>
  <c r="K49" i="9"/>
  <c r="G50" i="9"/>
  <c r="K50" i="9"/>
  <c r="G51" i="9"/>
  <c r="K51" i="9"/>
  <c r="G52" i="9"/>
  <c r="K52" i="9"/>
  <c r="G53" i="9"/>
  <c r="K53" i="9"/>
  <c r="G54" i="9"/>
  <c r="K54" i="9"/>
  <c r="G55" i="9"/>
  <c r="K55" i="9"/>
  <c r="G56" i="9"/>
  <c r="K56" i="9"/>
  <c r="G57" i="9"/>
  <c r="K57" i="9"/>
  <c r="G58" i="9"/>
  <c r="K58" i="9"/>
  <c r="G59" i="9"/>
  <c r="K59" i="9"/>
  <c r="G60" i="9"/>
  <c r="K60" i="9"/>
  <c r="G61" i="9"/>
  <c r="K61" i="9"/>
  <c r="G62" i="9"/>
  <c r="K62" i="9"/>
  <c r="G63" i="9"/>
  <c r="K63" i="9"/>
  <c r="G64" i="9"/>
  <c r="K64" i="9"/>
  <c r="G65" i="9"/>
  <c r="K65" i="9"/>
  <c r="G66" i="9"/>
  <c r="K66" i="9"/>
  <c r="G67" i="9"/>
  <c r="K67" i="9"/>
  <c r="G68" i="9"/>
  <c r="K68" i="9"/>
  <c r="G69" i="9"/>
  <c r="K69" i="9"/>
  <c r="G70" i="9"/>
  <c r="K70" i="9"/>
  <c r="G71" i="9"/>
  <c r="K71" i="9"/>
  <c r="G72" i="9"/>
  <c r="K72" i="9"/>
  <c r="G73" i="9"/>
  <c r="K73" i="9"/>
  <c r="G74" i="9"/>
  <c r="K74" i="9"/>
  <c r="G75" i="9"/>
  <c r="K75" i="9"/>
  <c r="G76" i="9"/>
  <c r="K76" i="9"/>
  <c r="G77" i="9"/>
  <c r="K77" i="9"/>
  <c r="G78" i="9"/>
  <c r="K78" i="9"/>
  <c r="G79" i="9"/>
  <c r="K79" i="9"/>
  <c r="G80" i="9"/>
  <c r="K80" i="9"/>
  <c r="G81" i="9"/>
  <c r="K81" i="9"/>
  <c r="G82" i="9"/>
  <c r="K82" i="9"/>
  <c r="G83" i="9"/>
  <c r="K83" i="9"/>
  <c r="G84" i="9"/>
  <c r="K84" i="9"/>
  <c r="G85" i="9"/>
  <c r="K85" i="9"/>
  <c r="G86" i="9"/>
  <c r="K86" i="9"/>
  <c r="G87" i="9"/>
  <c r="K87" i="9"/>
  <c r="G88" i="9"/>
  <c r="K88" i="9"/>
  <c r="G89" i="9"/>
  <c r="K89" i="9"/>
  <c r="G90" i="9"/>
  <c r="K90" i="9"/>
  <c r="G91" i="9"/>
  <c r="K91" i="9"/>
  <c r="G92" i="9"/>
  <c r="K92" i="9"/>
  <c r="G93" i="9"/>
  <c r="K93" i="9"/>
  <c r="G94" i="9"/>
  <c r="K94" i="9"/>
  <c r="G95" i="9"/>
  <c r="K95" i="9"/>
  <c r="G96" i="9"/>
  <c r="K96" i="9"/>
  <c r="G97" i="9"/>
  <c r="K97" i="9"/>
  <c r="G98" i="9"/>
  <c r="K98" i="9"/>
  <c r="G99" i="9"/>
  <c r="K99" i="9"/>
  <c r="G100" i="9"/>
  <c r="K100" i="9"/>
  <c r="G101" i="9"/>
  <c r="K101" i="9"/>
  <c r="G102" i="9"/>
  <c r="K102" i="9"/>
  <c r="G103" i="9"/>
  <c r="K103" i="9"/>
  <c r="G104" i="9"/>
  <c r="K104" i="9"/>
  <c r="G105" i="9"/>
  <c r="K105" i="9"/>
  <c r="G106" i="9"/>
  <c r="K106" i="9"/>
  <c r="G107" i="9"/>
  <c r="K107" i="9"/>
  <c r="G108" i="9"/>
  <c r="K108" i="9"/>
  <c r="G109" i="9"/>
  <c r="K109" i="9"/>
  <c r="G110" i="9"/>
  <c r="K110" i="9"/>
  <c r="G111" i="9"/>
  <c r="K111" i="9"/>
  <c r="G112" i="9"/>
  <c r="K112" i="9"/>
  <c r="G113" i="9"/>
  <c r="K113" i="9"/>
  <c r="G114" i="9"/>
  <c r="K114" i="9"/>
  <c r="G115" i="9"/>
  <c r="K115" i="9"/>
  <c r="G116" i="9"/>
  <c r="K116" i="9"/>
  <c r="G117" i="9"/>
  <c r="K117" i="9"/>
  <c r="G118" i="9"/>
  <c r="K118" i="9"/>
  <c r="G36" i="9"/>
  <c r="K36" i="9"/>
  <c r="K35" i="9"/>
  <c r="G35" i="9"/>
  <c r="J27" i="9"/>
  <c r="C27" i="9"/>
  <c r="A5" i="7" l="1"/>
  <c r="A6" i="7"/>
  <c r="A7" i="7"/>
  <c r="A8" i="7"/>
  <c r="L8" i="7"/>
  <c r="A9" i="7"/>
  <c r="A10" i="7"/>
  <c r="A11" i="7"/>
  <c r="A12" i="7"/>
  <c r="A13" i="7"/>
  <c r="A14" i="7"/>
  <c r="L14" i="7"/>
  <c r="A15" i="7"/>
  <c r="A16" i="7"/>
  <c r="A17" i="7"/>
  <c r="A18" i="7"/>
  <c r="A19" i="7"/>
  <c r="A20" i="7"/>
  <c r="N20" i="7"/>
  <c r="A21" i="7"/>
  <c r="A22" i="7"/>
  <c r="A23" i="7"/>
  <c r="E23" i="7"/>
  <c r="G23" i="7"/>
  <c r="I23" i="7"/>
  <c r="J23" i="7"/>
  <c r="L23" i="7"/>
  <c r="N23" i="7"/>
  <c r="A24" i="7"/>
  <c r="A25" i="7"/>
  <c r="A26" i="7"/>
  <c r="A27" i="7"/>
  <c r="A28" i="7"/>
  <c r="A29" i="7"/>
  <c r="A30" i="7"/>
  <c r="A31" i="7"/>
  <c r="A32" i="7"/>
  <c r="A33" i="7"/>
  <c r="A34" i="7"/>
  <c r="A35" i="7"/>
  <c r="L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G52" i="7"/>
  <c r="A53" i="7"/>
  <c r="G53" i="7"/>
  <c r="A54" i="7"/>
  <c r="A55" i="7"/>
  <c r="G55" i="7"/>
  <c r="A56" i="7"/>
  <c r="A57" i="7"/>
  <c r="A58" i="7"/>
  <c r="A59" i="7"/>
  <c r="A60" i="7"/>
  <c r="A61" i="7"/>
  <c r="G61" i="7"/>
  <c r="A62" i="7"/>
  <c r="A63" i="7"/>
  <c r="A64" i="7"/>
  <c r="A65" i="7"/>
  <c r="F65" i="7"/>
  <c r="A66" i="7"/>
  <c r="A67" i="7"/>
  <c r="A68" i="7"/>
  <c r="A69" i="7"/>
  <c r="A70" i="7"/>
  <c r="G70" i="7"/>
  <c r="A71" i="7"/>
  <c r="A72" i="7"/>
  <c r="A73" i="7"/>
  <c r="A74" i="7"/>
  <c r="A75" i="7"/>
  <c r="E75" i="7"/>
  <c r="N75" i="7"/>
  <c r="A76" i="7"/>
  <c r="I76" i="7"/>
  <c r="M76" i="7"/>
  <c r="A77" i="7"/>
  <c r="A78" i="7"/>
  <c r="A79" i="7"/>
  <c r="A80" i="7"/>
  <c r="A81" i="7"/>
  <c r="A82" i="7"/>
  <c r="A83" i="7"/>
  <c r="A84" i="7"/>
  <c r="E84" i="7"/>
  <c r="F84" i="7"/>
  <c r="L84" i="7"/>
  <c r="M84" i="7"/>
  <c r="A85" i="7"/>
  <c r="A86" i="7"/>
  <c r="A87" i="7"/>
  <c r="N87" i="7"/>
  <c r="A88" i="7"/>
  <c r="G88" i="7"/>
  <c r="A89" i="7"/>
  <c r="G89" i="7"/>
  <c r="A90" i="7"/>
  <c r="A91" i="7"/>
  <c r="A92" i="7"/>
  <c r="A93" i="7"/>
  <c r="A94" i="7"/>
  <c r="L94" i="7"/>
  <c r="A95" i="7"/>
  <c r="A96" i="7"/>
  <c r="M96" i="7"/>
  <c r="A97" i="7"/>
  <c r="A98" i="7"/>
  <c r="A99" i="7"/>
  <c r="A100" i="7"/>
  <c r="N100" i="7"/>
  <c r="A101" i="7"/>
  <c r="A102" i="7"/>
  <c r="A103" i="7"/>
  <c r="E103" i="7"/>
  <c r="I103" i="7"/>
  <c r="L103" i="7"/>
  <c r="N103" i="7"/>
  <c r="A104" i="7"/>
  <c r="A105" i="7"/>
  <c r="A106" i="7"/>
  <c r="A107" i="7"/>
  <c r="A108" i="7"/>
  <c r="A109" i="7"/>
  <c r="A110" i="7"/>
  <c r="B110" i="7"/>
  <c r="I110" i="7"/>
  <c r="A111" i="7"/>
  <c r="A112" i="7"/>
  <c r="A113" i="7"/>
  <c r="A114" i="7"/>
  <c r="G114" i="7"/>
  <c r="A115" i="7"/>
  <c r="G115" i="7"/>
  <c r="N115" i="7"/>
  <c r="A116" i="7"/>
  <c r="A117" i="7"/>
  <c r="B117" i="7"/>
  <c r="I117" i="7"/>
  <c r="A118" i="7"/>
  <c r="A119" i="7"/>
  <c r="L119" i="7"/>
  <c r="A120" i="7"/>
  <c r="L120" i="7"/>
  <c r="N120" i="7"/>
  <c r="A121" i="7"/>
  <c r="A122" i="7"/>
  <c r="A123" i="7"/>
  <c r="A124" i="7"/>
  <c r="A125" i="7"/>
  <c r="A126" i="7"/>
  <c r="A127" i="7"/>
  <c r="A128" i="7"/>
  <c r="A129" i="7"/>
  <c r="A130" i="7"/>
  <c r="A131" i="7"/>
  <c r="G131" i="7"/>
  <c r="A132" i="7"/>
  <c r="E132" i="7"/>
  <c r="A133" i="7"/>
  <c r="F133" i="7"/>
  <c r="A134" i="7"/>
  <c r="A135" i="7"/>
  <c r="A136" i="7"/>
  <c r="A137" i="7"/>
  <c r="A138" i="7"/>
  <c r="A139" i="7"/>
  <c r="A140" i="7"/>
  <c r="A141" i="7"/>
  <c r="E141" i="7"/>
  <c r="G141" i="7"/>
  <c r="J141" i="7"/>
  <c r="M141" i="7"/>
  <c r="A142" i="7"/>
  <c r="A143" i="7"/>
  <c r="A144" i="7"/>
  <c r="A145" i="7"/>
  <c r="A146" i="7"/>
  <c r="J146" i="7"/>
  <c r="N146" i="7"/>
  <c r="A147" i="7"/>
  <c r="A148" i="7"/>
  <c r="A149" i="7"/>
  <c r="L149" i="7"/>
  <c r="A150" i="7"/>
  <c r="A151" i="7"/>
  <c r="G151" i="7"/>
  <c r="M151" i="7"/>
  <c r="A152" i="7"/>
  <c r="I152" i="7"/>
  <c r="L152" i="7"/>
  <c r="N152" i="7"/>
  <c r="A153" i="7"/>
  <c r="F153" i="7"/>
  <c r="I153" i="7"/>
  <c r="J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L165" i="7"/>
  <c r="A166" i="7"/>
  <c r="A167" i="7"/>
  <c r="A168" i="7"/>
  <c r="I168" i="7"/>
  <c r="N168" i="7"/>
  <c r="A169" i="7"/>
  <c r="B169" i="7"/>
  <c r="G169" i="7"/>
  <c r="I169" i="7"/>
  <c r="M169" i="7"/>
  <c r="A170" i="7"/>
  <c r="A171" i="7"/>
  <c r="A172" i="7"/>
  <c r="A173" i="7"/>
  <c r="A174" i="7"/>
  <c r="A175" i="7"/>
  <c r="A176" i="7"/>
  <c r="A177" i="7"/>
  <c r="A178" i="7"/>
  <c r="A179" i="7"/>
  <c r="A180" i="7"/>
  <c r="B180" i="7"/>
  <c r="I180" i="7"/>
  <c r="J180" i="7"/>
  <c r="A181" i="7"/>
  <c r="A182" i="7"/>
  <c r="E182" i="7"/>
  <c r="A183" i="7"/>
  <c r="A184" i="7"/>
  <c r="A185" i="7"/>
  <c r="A186" i="7"/>
  <c r="A187" i="7"/>
  <c r="A188" i="7"/>
  <c r="A189" i="7"/>
  <c r="A190" i="7"/>
  <c r="A191" i="7"/>
  <c r="A192" i="7"/>
  <c r="A193" i="7"/>
  <c r="B193" i="7"/>
  <c r="M193" i="7"/>
  <c r="A194" i="7"/>
  <c r="A195" i="7"/>
  <c r="A196" i="7"/>
  <c r="A197" i="7"/>
  <c r="A198" i="7"/>
  <c r="A199" i="7"/>
  <c r="E199" i="7"/>
  <c r="A200" i="7"/>
  <c r="A201" i="7"/>
  <c r="A202" i="7"/>
  <c r="N202" i="7"/>
  <c r="A203" i="7"/>
  <c r="J203" i="7"/>
  <c r="N203" i="7"/>
  <c r="A204" i="7"/>
  <c r="A205" i="7"/>
  <c r="A206" i="7"/>
  <c r="A207" i="7"/>
  <c r="A208" i="7"/>
  <c r="A209" i="7"/>
  <c r="A210" i="7"/>
  <c r="J210" i="7" s="1"/>
  <c r="A211" i="7"/>
  <c r="A212" i="7"/>
  <c r="G2" i="5"/>
  <c r="F2" i="5"/>
  <c r="E2" i="5"/>
  <c r="D2" i="5"/>
  <c r="C2" i="5"/>
  <c r="B2" i="5"/>
  <c r="P37" i="3"/>
  <c r="P22" i="3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12" i="3"/>
  <c r="A116" i="3"/>
  <c r="AF106" i="7" s="1"/>
  <c r="F116" i="3"/>
  <c r="J116" i="3"/>
  <c r="A117" i="3"/>
  <c r="AF107" i="7" s="1"/>
  <c r="F117" i="3"/>
  <c r="J117" i="3"/>
  <c r="A118" i="3"/>
  <c r="AF108" i="7" s="1"/>
  <c r="F118" i="3"/>
  <c r="J118" i="3"/>
  <c r="A119" i="3"/>
  <c r="AF109" i="7" s="1"/>
  <c r="C119" i="3"/>
  <c r="F119" i="3"/>
  <c r="J119" i="3"/>
  <c r="A120" i="3"/>
  <c r="AF110" i="7" s="1"/>
  <c r="F120" i="3"/>
  <c r="J120" i="3"/>
  <c r="A121" i="3"/>
  <c r="AF111" i="7" s="1"/>
  <c r="F121" i="3"/>
  <c r="J121" i="3"/>
  <c r="A122" i="3"/>
  <c r="AF112" i="7" s="1"/>
  <c r="F122" i="3"/>
  <c r="J122" i="3"/>
  <c r="A123" i="3"/>
  <c r="AF113" i="7" s="1"/>
  <c r="F123" i="3"/>
  <c r="J123" i="3"/>
  <c r="A124" i="3"/>
  <c r="AF114" i="7" s="1"/>
  <c r="F124" i="3"/>
  <c r="J124" i="3"/>
  <c r="A125" i="3"/>
  <c r="AF115" i="7" s="1"/>
  <c r="F125" i="3"/>
  <c r="J125" i="3"/>
  <c r="A126" i="3"/>
  <c r="AF116" i="7" s="1"/>
  <c r="F126" i="3"/>
  <c r="J126" i="3"/>
  <c r="A127" i="3"/>
  <c r="AF117" i="7" s="1"/>
  <c r="F127" i="3"/>
  <c r="J127" i="3"/>
  <c r="A128" i="3"/>
  <c r="AF118" i="7" s="1"/>
  <c r="F128" i="3"/>
  <c r="J128" i="3"/>
  <c r="A129" i="3"/>
  <c r="AF119" i="7" s="1"/>
  <c r="F129" i="3"/>
  <c r="J129" i="3"/>
  <c r="A130" i="3"/>
  <c r="AF120" i="7" s="1"/>
  <c r="F130" i="3"/>
  <c r="J130" i="3"/>
  <c r="A131" i="3"/>
  <c r="AF121" i="7" s="1"/>
  <c r="F131" i="3"/>
  <c r="J131" i="3"/>
  <c r="A132" i="3"/>
  <c r="F132" i="3"/>
  <c r="J132" i="3"/>
  <c r="A133" i="3"/>
  <c r="AF123" i="7" s="1"/>
  <c r="F133" i="3"/>
  <c r="J133" i="3"/>
  <c r="A134" i="3"/>
  <c r="AF124" i="7" s="1"/>
  <c r="F134" i="3"/>
  <c r="J134" i="3"/>
  <c r="A135" i="3"/>
  <c r="AF125" i="7" s="1"/>
  <c r="F135" i="3"/>
  <c r="J135" i="3"/>
  <c r="A136" i="3"/>
  <c r="AF126" i="7" s="1"/>
  <c r="F136" i="3"/>
  <c r="J136" i="3"/>
  <c r="A137" i="3"/>
  <c r="AF127" i="7" s="1"/>
  <c r="F137" i="3"/>
  <c r="J137" i="3"/>
  <c r="A138" i="3"/>
  <c r="AF128" i="7" s="1"/>
  <c r="F138" i="3"/>
  <c r="J138" i="3"/>
  <c r="A139" i="3"/>
  <c r="AF129" i="7" s="1"/>
  <c r="F139" i="3"/>
  <c r="J139" i="3"/>
  <c r="A140" i="3"/>
  <c r="AF130" i="7" s="1"/>
  <c r="F140" i="3"/>
  <c r="J140" i="3"/>
  <c r="A141" i="3"/>
  <c r="AF131" i="7" s="1"/>
  <c r="F141" i="3"/>
  <c r="J141" i="3"/>
  <c r="A142" i="3"/>
  <c r="AF132" i="7" s="1"/>
  <c r="F142" i="3"/>
  <c r="J142" i="3"/>
  <c r="A143" i="3"/>
  <c r="AF133" i="7" s="1"/>
  <c r="F143" i="3"/>
  <c r="J143" i="3"/>
  <c r="A144" i="3"/>
  <c r="AF134" i="7" s="1"/>
  <c r="F144" i="3"/>
  <c r="J144" i="3"/>
  <c r="A145" i="3"/>
  <c r="AF135" i="7" s="1"/>
  <c r="F145" i="3"/>
  <c r="J145" i="3"/>
  <c r="A146" i="3"/>
  <c r="AF136" i="7" s="1"/>
  <c r="F146" i="3"/>
  <c r="J146" i="3"/>
  <c r="A147" i="3"/>
  <c r="AF137" i="7" s="1"/>
  <c r="F147" i="3"/>
  <c r="J147" i="3"/>
  <c r="A148" i="3"/>
  <c r="AF138" i="7" s="1"/>
  <c r="F148" i="3"/>
  <c r="J148" i="3"/>
  <c r="A149" i="3"/>
  <c r="AF139" i="7" s="1"/>
  <c r="F149" i="3"/>
  <c r="J149" i="3"/>
  <c r="A150" i="3"/>
  <c r="AF140" i="7" s="1"/>
  <c r="F150" i="3"/>
  <c r="J150" i="3"/>
  <c r="A151" i="3"/>
  <c r="AF141" i="7" s="1"/>
  <c r="F151" i="3"/>
  <c r="J151" i="3"/>
  <c r="A152" i="3"/>
  <c r="AF142" i="7" s="1"/>
  <c r="F152" i="3"/>
  <c r="J152" i="3"/>
  <c r="A153" i="3"/>
  <c r="AF143" i="7" s="1"/>
  <c r="F153" i="3"/>
  <c r="J153" i="3"/>
  <c r="A154" i="3"/>
  <c r="AF144" i="7" s="1"/>
  <c r="F154" i="3"/>
  <c r="J154" i="3"/>
  <c r="A155" i="3"/>
  <c r="AF145" i="7" s="1"/>
  <c r="F155" i="3"/>
  <c r="J155" i="3"/>
  <c r="A156" i="3"/>
  <c r="F156" i="3"/>
  <c r="J156" i="3"/>
  <c r="A157" i="3"/>
  <c r="AF147" i="7" s="1"/>
  <c r="F157" i="3"/>
  <c r="J157" i="3"/>
  <c r="A158" i="3"/>
  <c r="AF148" i="7" s="1"/>
  <c r="F158" i="3"/>
  <c r="J158" i="3"/>
  <c r="A159" i="3"/>
  <c r="AF149" i="7" s="1"/>
  <c r="F159" i="3"/>
  <c r="J159" i="3"/>
  <c r="A160" i="3"/>
  <c r="F160" i="3"/>
  <c r="J160" i="3"/>
  <c r="A161" i="3"/>
  <c r="AF151" i="7" s="1"/>
  <c r="F161" i="3"/>
  <c r="J161" i="3"/>
  <c r="A162" i="3"/>
  <c r="AF152" i="7" s="1"/>
  <c r="F162" i="3"/>
  <c r="J162" i="3"/>
  <c r="A163" i="3"/>
  <c r="AF153" i="7" s="1"/>
  <c r="F163" i="3"/>
  <c r="J163" i="3"/>
  <c r="A164" i="3"/>
  <c r="AF154" i="7" s="1"/>
  <c r="F164" i="3"/>
  <c r="J164" i="3"/>
  <c r="A165" i="3"/>
  <c r="AF155" i="7" s="1"/>
  <c r="F165" i="3"/>
  <c r="J165" i="3"/>
  <c r="A166" i="3"/>
  <c r="F166" i="3"/>
  <c r="J166" i="3"/>
  <c r="A167" i="3"/>
  <c r="AF157" i="7" s="1"/>
  <c r="F167" i="3"/>
  <c r="J167" i="3"/>
  <c r="A168" i="3"/>
  <c r="AF158" i="7" s="1"/>
  <c r="F168" i="3"/>
  <c r="J168" i="3"/>
  <c r="A169" i="3"/>
  <c r="AF159" i="7" s="1"/>
  <c r="F169" i="3"/>
  <c r="J169" i="3"/>
  <c r="A170" i="3"/>
  <c r="AF160" i="7" s="1"/>
  <c r="F170" i="3"/>
  <c r="J170" i="3"/>
  <c r="A171" i="3"/>
  <c r="AF161" i="7" s="1"/>
  <c r="F171" i="3"/>
  <c r="J171" i="3"/>
  <c r="A172" i="3"/>
  <c r="F172" i="3"/>
  <c r="J172" i="3"/>
  <c r="A173" i="3"/>
  <c r="AF163" i="7" s="1"/>
  <c r="F173" i="3"/>
  <c r="J173" i="3"/>
  <c r="A174" i="3"/>
  <c r="AF164" i="7" s="1"/>
  <c r="F174" i="3"/>
  <c r="J174" i="3"/>
  <c r="A175" i="3"/>
  <c r="AF165" i="7" s="1"/>
  <c r="F175" i="3"/>
  <c r="J175" i="3"/>
  <c r="A176" i="3"/>
  <c r="AF166" i="7" s="1"/>
  <c r="F176" i="3"/>
  <c r="J176" i="3"/>
  <c r="A177" i="3"/>
  <c r="AF167" i="7" s="1"/>
  <c r="F177" i="3"/>
  <c r="J177" i="3"/>
  <c r="A178" i="3"/>
  <c r="AF168" i="7" s="1"/>
  <c r="F178" i="3"/>
  <c r="J178" i="3"/>
  <c r="A179" i="3"/>
  <c r="AF169" i="7" s="1"/>
  <c r="F179" i="3"/>
  <c r="J179" i="3"/>
  <c r="A180" i="3"/>
  <c r="AF170" i="7" s="1"/>
  <c r="F180" i="3"/>
  <c r="J180" i="3"/>
  <c r="A181" i="3"/>
  <c r="AF171" i="7" s="1"/>
  <c r="F181" i="3"/>
  <c r="J181" i="3"/>
  <c r="A182" i="3"/>
  <c r="F182" i="3"/>
  <c r="J182" i="3"/>
  <c r="A183" i="3"/>
  <c r="AF173" i="7" s="1"/>
  <c r="F183" i="3"/>
  <c r="J183" i="3"/>
  <c r="A184" i="3"/>
  <c r="AF174" i="7" s="1"/>
  <c r="F184" i="3"/>
  <c r="J184" i="3"/>
  <c r="A185" i="3"/>
  <c r="AF175" i="7" s="1"/>
  <c r="F185" i="3"/>
  <c r="J185" i="3"/>
  <c r="A186" i="3"/>
  <c r="AF176" i="7" s="1"/>
  <c r="F186" i="3"/>
  <c r="J186" i="3"/>
  <c r="A187" i="3"/>
  <c r="AF177" i="7" s="1"/>
  <c r="F187" i="3"/>
  <c r="J187" i="3"/>
  <c r="A188" i="3"/>
  <c r="AF178" i="7" s="1"/>
  <c r="F188" i="3"/>
  <c r="J188" i="3"/>
  <c r="A189" i="3"/>
  <c r="AF179" i="7" s="1"/>
  <c r="F189" i="3"/>
  <c r="J189" i="3"/>
  <c r="A190" i="3"/>
  <c r="AF180" i="7" s="1"/>
  <c r="F190" i="3"/>
  <c r="J190" i="3"/>
  <c r="A191" i="3"/>
  <c r="AF181" i="7" s="1"/>
  <c r="F191" i="3"/>
  <c r="J191" i="3"/>
  <c r="A192" i="3"/>
  <c r="AF182" i="7" s="1"/>
  <c r="F192" i="3"/>
  <c r="J192" i="3"/>
  <c r="A193" i="3"/>
  <c r="AF183" i="7" s="1"/>
  <c r="F193" i="3"/>
  <c r="J193" i="3"/>
  <c r="A194" i="3"/>
  <c r="F194" i="3"/>
  <c r="J194" i="3"/>
  <c r="A195" i="3"/>
  <c r="AF185" i="7" s="1"/>
  <c r="F195" i="3"/>
  <c r="J195" i="3"/>
  <c r="A196" i="3"/>
  <c r="AF186" i="7" s="1"/>
  <c r="F196" i="3"/>
  <c r="J196" i="3"/>
  <c r="A197" i="3"/>
  <c r="AF187" i="7" s="1"/>
  <c r="F197" i="3"/>
  <c r="J197" i="3"/>
  <c r="A198" i="3"/>
  <c r="F198" i="3"/>
  <c r="J198" i="3"/>
  <c r="A199" i="3"/>
  <c r="AF189" i="7" s="1"/>
  <c r="F199" i="3"/>
  <c r="J199" i="3"/>
  <c r="A200" i="3"/>
  <c r="AF190" i="7" s="1"/>
  <c r="F200" i="3"/>
  <c r="J200" i="3"/>
  <c r="A201" i="3"/>
  <c r="AF191" i="7" s="1"/>
  <c r="F201" i="3"/>
  <c r="J201" i="3"/>
  <c r="A202" i="3"/>
  <c r="AF192" i="7" s="1"/>
  <c r="F202" i="3"/>
  <c r="J202" i="3"/>
  <c r="A203" i="3"/>
  <c r="AF193" i="7" s="1"/>
  <c r="F203" i="3"/>
  <c r="J203" i="3"/>
  <c r="A204" i="3"/>
  <c r="F204" i="3"/>
  <c r="J204" i="3"/>
  <c r="A205" i="3"/>
  <c r="AF195" i="7" s="1"/>
  <c r="F205" i="3"/>
  <c r="J205" i="3"/>
  <c r="A206" i="3"/>
  <c r="F206" i="3"/>
  <c r="J206" i="3"/>
  <c r="A207" i="3"/>
  <c r="AF197" i="7" s="1"/>
  <c r="F207" i="3"/>
  <c r="J207" i="3"/>
  <c r="A208" i="3"/>
  <c r="F208" i="3"/>
  <c r="J208" i="3"/>
  <c r="A209" i="3"/>
  <c r="AF199" i="7" s="1"/>
  <c r="F209" i="3"/>
  <c r="J209" i="3"/>
  <c r="A210" i="3"/>
  <c r="F210" i="3"/>
  <c r="J210" i="3"/>
  <c r="A211" i="3"/>
  <c r="AF201" i="7" s="1"/>
  <c r="F211" i="3"/>
  <c r="J211" i="3"/>
  <c r="A212" i="3"/>
  <c r="F212" i="3"/>
  <c r="J212" i="3"/>
  <c r="A15" i="3"/>
  <c r="AF5" i="7" s="1"/>
  <c r="F15" i="3"/>
  <c r="J15" i="3"/>
  <c r="A16" i="3"/>
  <c r="AF6" i="7" s="1"/>
  <c r="F16" i="3"/>
  <c r="J16" i="3"/>
  <c r="A17" i="3"/>
  <c r="AF7" i="7" s="1"/>
  <c r="F17" i="3"/>
  <c r="J17" i="3"/>
  <c r="A18" i="3"/>
  <c r="AF8" i="7" s="1"/>
  <c r="F18" i="3"/>
  <c r="J18" i="3"/>
  <c r="A19" i="3"/>
  <c r="AF9" i="7" s="1"/>
  <c r="F19" i="3"/>
  <c r="J19" i="3"/>
  <c r="A20" i="3"/>
  <c r="AF10" i="7" s="1"/>
  <c r="F20" i="3"/>
  <c r="J20" i="3"/>
  <c r="A21" i="3"/>
  <c r="AF11" i="7" s="1"/>
  <c r="F21" i="3"/>
  <c r="J21" i="3"/>
  <c r="A22" i="3"/>
  <c r="AF12" i="7" s="1"/>
  <c r="F22" i="3"/>
  <c r="J22" i="3"/>
  <c r="A23" i="3"/>
  <c r="AF13" i="7" s="1"/>
  <c r="F23" i="3"/>
  <c r="J23" i="3"/>
  <c r="A24" i="3"/>
  <c r="AF14" i="7" s="1"/>
  <c r="F24" i="3"/>
  <c r="J24" i="3"/>
  <c r="A25" i="3"/>
  <c r="AF15" i="7" s="1"/>
  <c r="F25" i="3"/>
  <c r="J25" i="3"/>
  <c r="A26" i="3"/>
  <c r="AF16" i="7" s="1"/>
  <c r="F26" i="3"/>
  <c r="J26" i="3"/>
  <c r="A27" i="3"/>
  <c r="AF17" i="7" s="1"/>
  <c r="F27" i="3"/>
  <c r="J27" i="3"/>
  <c r="A28" i="3"/>
  <c r="AF18" i="7" s="1"/>
  <c r="F28" i="3"/>
  <c r="J28" i="3"/>
  <c r="A29" i="3"/>
  <c r="AF19" i="7" s="1"/>
  <c r="F29" i="3"/>
  <c r="J29" i="3"/>
  <c r="A30" i="3"/>
  <c r="AF20" i="7" s="1"/>
  <c r="F30" i="3"/>
  <c r="J30" i="3"/>
  <c r="A31" i="3"/>
  <c r="AF21" i="7" s="1"/>
  <c r="F31" i="3"/>
  <c r="J31" i="3"/>
  <c r="A32" i="3"/>
  <c r="AF22" i="7" s="1"/>
  <c r="F32" i="3"/>
  <c r="J32" i="3"/>
  <c r="A33" i="3"/>
  <c r="AF23" i="7" s="1"/>
  <c r="F33" i="3"/>
  <c r="J33" i="3"/>
  <c r="A34" i="3"/>
  <c r="AF24" i="7" s="1"/>
  <c r="F34" i="3"/>
  <c r="J34" i="3"/>
  <c r="A35" i="3"/>
  <c r="AF25" i="7" s="1"/>
  <c r="F35" i="3"/>
  <c r="J35" i="3"/>
  <c r="A36" i="3"/>
  <c r="AF26" i="7" s="1"/>
  <c r="F36" i="3"/>
  <c r="J36" i="3"/>
  <c r="A37" i="3"/>
  <c r="AF27" i="7" s="1"/>
  <c r="F37" i="3"/>
  <c r="J37" i="3"/>
  <c r="A38" i="3"/>
  <c r="AF28" i="7" s="1"/>
  <c r="F38" i="3"/>
  <c r="J38" i="3"/>
  <c r="A39" i="3"/>
  <c r="AF29" i="7" s="1"/>
  <c r="F39" i="3"/>
  <c r="J39" i="3"/>
  <c r="A40" i="3"/>
  <c r="AF30" i="7" s="1"/>
  <c r="F40" i="3"/>
  <c r="J40" i="3"/>
  <c r="A41" i="3"/>
  <c r="AF31" i="7" s="1"/>
  <c r="F41" i="3"/>
  <c r="J41" i="3"/>
  <c r="A42" i="3"/>
  <c r="AF32" i="7" s="1"/>
  <c r="F42" i="3"/>
  <c r="J42" i="3"/>
  <c r="A43" i="3"/>
  <c r="AF33" i="7" s="1"/>
  <c r="F43" i="3"/>
  <c r="J43" i="3"/>
  <c r="A44" i="3"/>
  <c r="AF34" i="7" s="1"/>
  <c r="F44" i="3"/>
  <c r="J44" i="3"/>
  <c r="A45" i="3"/>
  <c r="AF35" i="7" s="1"/>
  <c r="F45" i="3"/>
  <c r="J45" i="3"/>
  <c r="A46" i="3"/>
  <c r="AF36" i="7" s="1"/>
  <c r="F46" i="3"/>
  <c r="J46" i="3"/>
  <c r="A47" i="3"/>
  <c r="AF37" i="7" s="1"/>
  <c r="F47" i="3"/>
  <c r="J47" i="3"/>
  <c r="A48" i="3"/>
  <c r="F48" i="3"/>
  <c r="J48" i="3"/>
  <c r="A49" i="3"/>
  <c r="AF39" i="7" s="1"/>
  <c r="F49" i="3"/>
  <c r="J49" i="3"/>
  <c r="A50" i="3"/>
  <c r="AF40" i="7" s="1"/>
  <c r="F50" i="3"/>
  <c r="J50" i="3"/>
  <c r="A51" i="3"/>
  <c r="AF41" i="7" s="1"/>
  <c r="F51" i="3"/>
  <c r="J51" i="3"/>
  <c r="A52" i="3"/>
  <c r="AF42" i="7" s="1"/>
  <c r="F52" i="3"/>
  <c r="J52" i="3"/>
  <c r="A53" i="3"/>
  <c r="AF43" i="7" s="1"/>
  <c r="F53" i="3"/>
  <c r="J53" i="3"/>
  <c r="A54" i="3"/>
  <c r="AF44" i="7" s="1"/>
  <c r="F54" i="3"/>
  <c r="J54" i="3"/>
  <c r="A55" i="3"/>
  <c r="AF45" i="7" s="1"/>
  <c r="F55" i="3"/>
  <c r="J55" i="3"/>
  <c r="A56" i="3"/>
  <c r="AF46" i="7" s="1"/>
  <c r="F56" i="3"/>
  <c r="J56" i="3"/>
  <c r="A57" i="3"/>
  <c r="AF47" i="7" s="1"/>
  <c r="F57" i="3"/>
  <c r="J57" i="3"/>
  <c r="A58" i="3"/>
  <c r="AF48" i="7" s="1"/>
  <c r="F58" i="3"/>
  <c r="J58" i="3"/>
  <c r="A59" i="3"/>
  <c r="AF49" i="7" s="1"/>
  <c r="F59" i="3"/>
  <c r="J59" i="3"/>
  <c r="A60" i="3"/>
  <c r="AF50" i="7" s="1"/>
  <c r="F60" i="3"/>
  <c r="J60" i="3"/>
  <c r="A61" i="3"/>
  <c r="AF51" i="7" s="1"/>
  <c r="F61" i="3"/>
  <c r="J61" i="3"/>
  <c r="A62" i="3"/>
  <c r="AF52" i="7" s="1"/>
  <c r="F62" i="3"/>
  <c r="J62" i="3"/>
  <c r="A63" i="3"/>
  <c r="AF53" i="7" s="1"/>
  <c r="F63" i="3"/>
  <c r="J63" i="3"/>
  <c r="A64" i="3"/>
  <c r="AF54" i="7" s="1"/>
  <c r="F64" i="3"/>
  <c r="J64" i="3"/>
  <c r="A65" i="3"/>
  <c r="AF55" i="7" s="1"/>
  <c r="F65" i="3"/>
  <c r="J65" i="3"/>
  <c r="A66" i="3"/>
  <c r="AF56" i="7" s="1"/>
  <c r="F66" i="3"/>
  <c r="J66" i="3"/>
  <c r="A67" i="3"/>
  <c r="AF57" i="7" s="1"/>
  <c r="F67" i="3"/>
  <c r="J67" i="3"/>
  <c r="A68" i="3"/>
  <c r="AF58" i="7" s="1"/>
  <c r="F68" i="3"/>
  <c r="J68" i="3"/>
  <c r="A69" i="3"/>
  <c r="AF59" i="7" s="1"/>
  <c r="F69" i="3"/>
  <c r="J69" i="3"/>
  <c r="A70" i="3"/>
  <c r="AF60" i="7" s="1"/>
  <c r="F70" i="3"/>
  <c r="J70" i="3"/>
  <c r="A71" i="3"/>
  <c r="AF61" i="7" s="1"/>
  <c r="F71" i="3"/>
  <c r="J71" i="3"/>
  <c r="A72" i="3"/>
  <c r="AF62" i="7" s="1"/>
  <c r="F72" i="3"/>
  <c r="J72" i="3"/>
  <c r="A73" i="3"/>
  <c r="AF63" i="7" s="1"/>
  <c r="F73" i="3"/>
  <c r="J73" i="3"/>
  <c r="A74" i="3"/>
  <c r="AF64" i="7" s="1"/>
  <c r="F74" i="3"/>
  <c r="J74" i="3"/>
  <c r="A75" i="3"/>
  <c r="AF65" i="7" s="1"/>
  <c r="F75" i="3"/>
  <c r="J75" i="3"/>
  <c r="A76" i="3"/>
  <c r="AF66" i="7" s="1"/>
  <c r="F76" i="3"/>
  <c r="J76" i="3"/>
  <c r="A77" i="3"/>
  <c r="AF67" i="7" s="1"/>
  <c r="F77" i="3"/>
  <c r="J77" i="3"/>
  <c r="A78" i="3"/>
  <c r="AF68" i="7" s="1"/>
  <c r="F78" i="3"/>
  <c r="J78" i="3"/>
  <c r="A79" i="3"/>
  <c r="AF69" i="7" s="1"/>
  <c r="F79" i="3"/>
  <c r="J79" i="3"/>
  <c r="A80" i="3"/>
  <c r="AF70" i="7" s="1"/>
  <c r="F80" i="3"/>
  <c r="J80" i="3"/>
  <c r="A81" i="3"/>
  <c r="AF71" i="7" s="1"/>
  <c r="F81" i="3"/>
  <c r="J81" i="3"/>
  <c r="A82" i="3"/>
  <c r="AF72" i="7" s="1"/>
  <c r="F82" i="3"/>
  <c r="J82" i="3"/>
  <c r="A83" i="3"/>
  <c r="AF73" i="7" s="1"/>
  <c r="F83" i="3"/>
  <c r="J83" i="3"/>
  <c r="A84" i="3"/>
  <c r="AF74" i="7" s="1"/>
  <c r="F84" i="3"/>
  <c r="J84" i="3"/>
  <c r="A85" i="3"/>
  <c r="AF75" i="7" s="1"/>
  <c r="F85" i="3"/>
  <c r="J85" i="3"/>
  <c r="A86" i="3"/>
  <c r="AF76" i="7" s="1"/>
  <c r="F86" i="3"/>
  <c r="J86" i="3"/>
  <c r="A87" i="3"/>
  <c r="AF77" i="7" s="1"/>
  <c r="F87" i="3"/>
  <c r="J87" i="3"/>
  <c r="A88" i="3"/>
  <c r="AF78" i="7" s="1"/>
  <c r="F88" i="3"/>
  <c r="J88" i="3"/>
  <c r="A89" i="3"/>
  <c r="AF79" i="7" s="1"/>
  <c r="F89" i="3"/>
  <c r="J89" i="3"/>
  <c r="A90" i="3"/>
  <c r="AF80" i="7" s="1"/>
  <c r="F90" i="3"/>
  <c r="J90" i="3"/>
  <c r="A91" i="3"/>
  <c r="AF81" i="7" s="1"/>
  <c r="F91" i="3"/>
  <c r="J91" i="3"/>
  <c r="A92" i="3"/>
  <c r="AF82" i="7" s="1"/>
  <c r="F92" i="3"/>
  <c r="J92" i="3"/>
  <c r="A93" i="3"/>
  <c r="AF83" i="7" s="1"/>
  <c r="F93" i="3"/>
  <c r="J93" i="3"/>
  <c r="A94" i="3"/>
  <c r="AF84" i="7" s="1"/>
  <c r="F94" i="3"/>
  <c r="J94" i="3"/>
  <c r="A95" i="3"/>
  <c r="AF85" i="7" s="1"/>
  <c r="F95" i="3"/>
  <c r="J95" i="3"/>
  <c r="A96" i="3"/>
  <c r="AF86" i="7" s="1"/>
  <c r="F96" i="3"/>
  <c r="J96" i="3"/>
  <c r="A97" i="3"/>
  <c r="AF87" i="7" s="1"/>
  <c r="F97" i="3"/>
  <c r="J97" i="3"/>
  <c r="A98" i="3"/>
  <c r="AF88" i="7" s="1"/>
  <c r="F98" i="3"/>
  <c r="J98" i="3"/>
  <c r="A99" i="3"/>
  <c r="AF89" i="7" s="1"/>
  <c r="F99" i="3"/>
  <c r="J99" i="3"/>
  <c r="A100" i="3"/>
  <c r="AF90" i="7" s="1"/>
  <c r="F100" i="3"/>
  <c r="J100" i="3"/>
  <c r="A101" i="3"/>
  <c r="AF91" i="7" s="1"/>
  <c r="F101" i="3"/>
  <c r="J101" i="3"/>
  <c r="A102" i="3"/>
  <c r="AF92" i="7" s="1"/>
  <c r="F102" i="3"/>
  <c r="J102" i="3"/>
  <c r="A103" i="3"/>
  <c r="AF93" i="7" s="1"/>
  <c r="F103" i="3"/>
  <c r="J103" i="3"/>
  <c r="A104" i="3"/>
  <c r="AF94" i="7" s="1"/>
  <c r="F104" i="3"/>
  <c r="J104" i="3"/>
  <c r="A105" i="3"/>
  <c r="AF95" i="7" s="1"/>
  <c r="F105" i="3"/>
  <c r="J105" i="3"/>
  <c r="A106" i="3"/>
  <c r="AF96" i="7" s="1"/>
  <c r="F106" i="3"/>
  <c r="J106" i="3"/>
  <c r="A107" i="3"/>
  <c r="AF97" i="7" s="1"/>
  <c r="F107" i="3"/>
  <c r="J107" i="3"/>
  <c r="A108" i="3"/>
  <c r="AF98" i="7" s="1"/>
  <c r="F108" i="3"/>
  <c r="J108" i="3"/>
  <c r="A109" i="3"/>
  <c r="AF99" i="7" s="1"/>
  <c r="F109" i="3"/>
  <c r="J109" i="3"/>
  <c r="A110" i="3"/>
  <c r="AF100" i="7" s="1"/>
  <c r="F110" i="3"/>
  <c r="J110" i="3"/>
  <c r="A111" i="3"/>
  <c r="AF101" i="7" s="1"/>
  <c r="F111" i="3"/>
  <c r="J111" i="3"/>
  <c r="A112" i="3"/>
  <c r="AF102" i="7" s="1"/>
  <c r="F112" i="3"/>
  <c r="J112" i="3"/>
  <c r="A113" i="3"/>
  <c r="AF103" i="7" s="1"/>
  <c r="F113" i="3"/>
  <c r="J113" i="3"/>
  <c r="A114" i="3"/>
  <c r="AF104" i="7" s="1"/>
  <c r="F114" i="3"/>
  <c r="J114" i="3"/>
  <c r="A115" i="3"/>
  <c r="AF105" i="7" s="1"/>
  <c r="F115" i="3"/>
  <c r="J115" i="3"/>
  <c r="A14" i="3"/>
  <c r="AF4" i="7" s="1"/>
  <c r="F14" i="3"/>
  <c r="J14" i="3"/>
  <c r="A4" i="4"/>
  <c r="A4" i="7" s="1"/>
  <c r="H4" i="3"/>
  <c r="H5" i="3"/>
  <c r="H6" i="3"/>
  <c r="H7" i="3"/>
  <c r="H8" i="3"/>
  <c r="H3" i="3"/>
  <c r="Z9" i="7" s="1"/>
  <c r="K8" i="3"/>
  <c r="K7" i="3"/>
  <c r="K6" i="3"/>
  <c r="K5" i="3"/>
  <c r="K4" i="3"/>
  <c r="B3" i="3"/>
  <c r="E5" i="3"/>
  <c r="E6" i="3"/>
  <c r="E7" i="3"/>
  <c r="E8" i="3"/>
  <c r="E4" i="3"/>
  <c r="B4" i="3"/>
  <c r="B5" i="3"/>
  <c r="B6" i="3"/>
  <c r="Z6" i="7" s="1"/>
  <c r="B7" i="3"/>
  <c r="Z7" i="7" s="1"/>
  <c r="B8" i="3"/>
  <c r="A3" i="4"/>
  <c r="A3" i="7" s="1"/>
  <c r="J13" i="3"/>
  <c r="F13" i="3"/>
  <c r="D8" i="3" l="1"/>
  <c r="Z8" i="7"/>
  <c r="AE7" i="7"/>
  <c r="AD7" i="7"/>
  <c r="AC7" i="7"/>
  <c r="AB7" i="7"/>
  <c r="AA7" i="7"/>
  <c r="AA6" i="7"/>
  <c r="AE6" i="7"/>
  <c r="AD6" i="7"/>
  <c r="AB6" i="7"/>
  <c r="AC6" i="7"/>
  <c r="D5" i="3"/>
  <c r="Z5" i="7"/>
  <c r="D4" i="3"/>
  <c r="Z4" i="7"/>
  <c r="J8" i="3"/>
  <c r="Z14" i="7"/>
  <c r="J7" i="3"/>
  <c r="Z13" i="7"/>
  <c r="J6" i="3"/>
  <c r="Z12" i="7"/>
  <c r="J5" i="3"/>
  <c r="Z11" i="7"/>
  <c r="J4" i="3"/>
  <c r="Z10" i="7"/>
  <c r="K4" i="7"/>
  <c r="C48" i="3"/>
  <c r="AF38" i="7"/>
  <c r="C212" i="3"/>
  <c r="AF202" i="7"/>
  <c r="C210" i="3"/>
  <c r="AF200" i="7"/>
  <c r="C208" i="3"/>
  <c r="AF198" i="7"/>
  <c r="C206" i="3"/>
  <c r="AF196" i="7"/>
  <c r="C204" i="3"/>
  <c r="AF194" i="7"/>
  <c r="C198" i="3"/>
  <c r="AF188" i="7"/>
  <c r="C194" i="3"/>
  <c r="AF184" i="7"/>
  <c r="C182" i="3"/>
  <c r="AF172" i="7"/>
  <c r="C172" i="3"/>
  <c r="AF162" i="7"/>
  <c r="C166" i="3"/>
  <c r="AF156" i="7"/>
  <c r="C160" i="3"/>
  <c r="AF150" i="7"/>
  <c r="C156" i="3"/>
  <c r="AF146" i="7"/>
  <c r="C132" i="3"/>
  <c r="AF122" i="7"/>
  <c r="F18" i="9"/>
  <c r="F20" i="9" s="1"/>
  <c r="R37" i="3"/>
  <c r="F202" i="7"/>
  <c r="N199" i="7"/>
  <c r="K180" i="7"/>
  <c r="I172" i="7"/>
  <c r="G171" i="7"/>
  <c r="K170" i="7"/>
  <c r="L169" i="7"/>
  <c r="L168" i="7"/>
  <c r="G156" i="7"/>
  <c r="G155" i="7"/>
  <c r="K151" i="7"/>
  <c r="E149" i="7"/>
  <c r="K147" i="7"/>
  <c r="K146" i="7"/>
  <c r="L144" i="7"/>
  <c r="K142" i="7"/>
  <c r="K141" i="7"/>
  <c r="K139" i="7"/>
  <c r="I135" i="7"/>
  <c r="J129" i="7"/>
  <c r="B127" i="7"/>
  <c r="K126" i="7"/>
  <c r="K123" i="7"/>
  <c r="K122" i="7"/>
  <c r="K121" i="7"/>
  <c r="K119" i="7"/>
  <c r="K118" i="7"/>
  <c r="F117" i="7"/>
  <c r="B111" i="7"/>
  <c r="F110" i="7"/>
  <c r="E108" i="7"/>
  <c r="F105" i="7"/>
  <c r="K104" i="7"/>
  <c r="K103" i="7"/>
  <c r="K102" i="7"/>
  <c r="E100" i="7"/>
  <c r="K99" i="7"/>
  <c r="K98" i="7"/>
  <c r="K97" i="7"/>
  <c r="E96" i="7"/>
  <c r="K95" i="7"/>
  <c r="K94" i="7"/>
  <c r="G92" i="7"/>
  <c r="K90" i="7"/>
  <c r="L87" i="7"/>
  <c r="K86" i="7"/>
  <c r="K85" i="7"/>
  <c r="G82" i="7"/>
  <c r="K81" i="7"/>
  <c r="K79" i="7"/>
  <c r="K78" i="7"/>
  <c r="K76" i="7"/>
  <c r="K74" i="7"/>
  <c r="K73" i="7"/>
  <c r="K65" i="7"/>
  <c r="B63" i="7"/>
  <c r="K62" i="7"/>
  <c r="F61" i="7"/>
  <c r="K57" i="7"/>
  <c r="K56" i="7"/>
  <c r="E55" i="7"/>
  <c r="K54" i="7"/>
  <c r="K53" i="7"/>
  <c r="K51" i="7"/>
  <c r="K50" i="7"/>
  <c r="K49" i="7"/>
  <c r="K48" i="7"/>
  <c r="K46" i="7"/>
  <c r="K45" i="7"/>
  <c r="K44" i="7"/>
  <c r="K43" i="7"/>
  <c r="K42" i="7"/>
  <c r="K40" i="7"/>
  <c r="K37" i="7"/>
  <c r="E32" i="7"/>
  <c r="K31" i="7"/>
  <c r="K27" i="7"/>
  <c r="K26" i="7"/>
  <c r="I22" i="7"/>
  <c r="F20" i="7"/>
  <c r="F19" i="7"/>
  <c r="K16" i="7"/>
  <c r="K13" i="7"/>
  <c r="K12" i="7"/>
  <c r="K11" i="7"/>
  <c r="K10" i="7"/>
  <c r="K9" i="7"/>
  <c r="F8" i="7"/>
  <c r="K6" i="7"/>
  <c r="I130" i="9"/>
  <c r="K124" i="10"/>
  <c r="E118" i="10"/>
  <c r="E124" i="9"/>
  <c r="E114" i="10"/>
  <c r="E120" i="9"/>
  <c r="I114" i="9"/>
  <c r="K108" i="10"/>
  <c r="E98" i="10"/>
  <c r="E104" i="9"/>
  <c r="I137" i="9"/>
  <c r="K131" i="10"/>
  <c r="I133" i="9"/>
  <c r="K127" i="10"/>
  <c r="I129" i="9"/>
  <c r="K123" i="10"/>
  <c r="I125" i="9"/>
  <c r="K119" i="10"/>
  <c r="I121" i="9"/>
  <c r="K115" i="10"/>
  <c r="I117" i="9"/>
  <c r="K111" i="10"/>
  <c r="E109" i="10"/>
  <c r="E115" i="9"/>
  <c r="I109" i="9"/>
  <c r="K103" i="10"/>
  <c r="I105" i="9"/>
  <c r="K99" i="10"/>
  <c r="E97" i="10"/>
  <c r="E103" i="9"/>
  <c r="E93" i="10"/>
  <c r="E99" i="9"/>
  <c r="I93" i="9"/>
  <c r="K87" i="10"/>
  <c r="E85" i="10"/>
  <c r="E91" i="9"/>
  <c r="I85" i="9"/>
  <c r="K79" i="10"/>
  <c r="E77" i="10"/>
  <c r="E83" i="9"/>
  <c r="I77" i="9"/>
  <c r="K71" i="10"/>
  <c r="E69" i="10"/>
  <c r="E75" i="9"/>
  <c r="I69" i="9"/>
  <c r="K63" i="10"/>
  <c r="E61" i="10"/>
  <c r="E67" i="9"/>
  <c r="E57" i="10"/>
  <c r="E63" i="9"/>
  <c r="E53" i="10"/>
  <c r="E59" i="9"/>
  <c r="E49" i="10"/>
  <c r="E55" i="9"/>
  <c r="E45" i="10"/>
  <c r="E51" i="9"/>
  <c r="E41" i="10"/>
  <c r="E47" i="9"/>
  <c r="I41" i="9"/>
  <c r="K35" i="10"/>
  <c r="I37" i="9"/>
  <c r="K31" i="10"/>
  <c r="E227" i="10"/>
  <c r="E233" i="9"/>
  <c r="I227" i="9"/>
  <c r="K221" i="10"/>
  <c r="I223" i="9"/>
  <c r="K217" i="10"/>
  <c r="I219" i="9"/>
  <c r="K213" i="10"/>
  <c r="E207" i="10"/>
  <c r="E213" i="9"/>
  <c r="I211" i="9"/>
  <c r="K205" i="10"/>
  <c r="I207" i="9"/>
  <c r="K201" i="10"/>
  <c r="I203" i="9"/>
  <c r="K197" i="10"/>
  <c r="I199" i="9"/>
  <c r="K193" i="10"/>
  <c r="I195" i="9"/>
  <c r="K189" i="10"/>
  <c r="I191" i="9"/>
  <c r="K185" i="10"/>
  <c r="I187" i="9"/>
  <c r="K181" i="10"/>
  <c r="I183" i="9"/>
  <c r="K177" i="10"/>
  <c r="I179" i="9"/>
  <c r="K173" i="10"/>
  <c r="I175" i="9"/>
  <c r="K169" i="10"/>
  <c r="E163" i="10"/>
  <c r="E169" i="9"/>
  <c r="E159" i="10"/>
  <c r="E165" i="9"/>
  <c r="E155" i="10"/>
  <c r="E161" i="9"/>
  <c r="E151" i="10"/>
  <c r="E157" i="9"/>
  <c r="E147" i="10"/>
  <c r="E153" i="9"/>
  <c r="E143" i="10"/>
  <c r="E149" i="9"/>
  <c r="E139" i="10"/>
  <c r="E145" i="9"/>
  <c r="I143" i="9"/>
  <c r="K137" i="10"/>
  <c r="E135" i="10"/>
  <c r="E141" i="9"/>
  <c r="I140" i="9"/>
  <c r="K134" i="10"/>
  <c r="E132" i="10"/>
  <c r="E138" i="9"/>
  <c r="I136" i="9"/>
  <c r="K130" i="10"/>
  <c r="E128" i="10"/>
  <c r="E134" i="9"/>
  <c r="I132" i="9"/>
  <c r="K126" i="10"/>
  <c r="E124" i="10"/>
  <c r="E130" i="9"/>
  <c r="I128" i="9"/>
  <c r="K122" i="10"/>
  <c r="E120" i="10"/>
  <c r="E126" i="9"/>
  <c r="I124" i="9"/>
  <c r="K118" i="10"/>
  <c r="E116" i="10"/>
  <c r="E122" i="9"/>
  <c r="I120" i="9"/>
  <c r="K114" i="10"/>
  <c r="E112" i="10"/>
  <c r="E118" i="9"/>
  <c r="I116" i="9"/>
  <c r="K110" i="10"/>
  <c r="E108" i="10"/>
  <c r="E114" i="9"/>
  <c r="I112" i="9"/>
  <c r="K106" i="10"/>
  <c r="E104" i="10"/>
  <c r="E110" i="9"/>
  <c r="I108" i="9"/>
  <c r="K102" i="10"/>
  <c r="E100" i="10"/>
  <c r="E106" i="9"/>
  <c r="I104" i="9"/>
  <c r="K98" i="10"/>
  <c r="E96" i="10"/>
  <c r="E102" i="9"/>
  <c r="I100" i="9"/>
  <c r="K94" i="10"/>
  <c r="E92" i="10"/>
  <c r="E98" i="9"/>
  <c r="I96" i="9"/>
  <c r="K90" i="10"/>
  <c r="E88" i="10"/>
  <c r="E94" i="9"/>
  <c r="I92" i="9"/>
  <c r="K86" i="10"/>
  <c r="E84" i="10"/>
  <c r="E90" i="9"/>
  <c r="I88" i="9"/>
  <c r="K82" i="10"/>
  <c r="E80" i="10"/>
  <c r="E86" i="9"/>
  <c r="I84" i="9"/>
  <c r="K78" i="10"/>
  <c r="E76" i="10"/>
  <c r="E82" i="9"/>
  <c r="I80" i="9"/>
  <c r="K74" i="10"/>
  <c r="E72" i="10"/>
  <c r="E78" i="9"/>
  <c r="I76" i="9"/>
  <c r="K70" i="10"/>
  <c r="E68" i="10"/>
  <c r="E74" i="9"/>
  <c r="I72" i="9"/>
  <c r="K66" i="10"/>
  <c r="E64" i="10"/>
  <c r="E70" i="9"/>
  <c r="I68" i="9"/>
  <c r="K62" i="10"/>
  <c r="E60" i="10"/>
  <c r="E66" i="9"/>
  <c r="I64" i="9"/>
  <c r="K58" i="10"/>
  <c r="E56" i="10"/>
  <c r="E62" i="9"/>
  <c r="I60" i="9"/>
  <c r="K54" i="10"/>
  <c r="E52" i="10"/>
  <c r="E58" i="9"/>
  <c r="I56" i="9"/>
  <c r="K50" i="10"/>
  <c r="E48" i="10"/>
  <c r="E54" i="9"/>
  <c r="I52" i="9"/>
  <c r="K46" i="10"/>
  <c r="E44" i="10"/>
  <c r="E50" i="9"/>
  <c r="I48" i="9"/>
  <c r="K42" i="10"/>
  <c r="E40" i="10"/>
  <c r="E46" i="9"/>
  <c r="I44" i="9"/>
  <c r="K38" i="10"/>
  <c r="E36" i="10"/>
  <c r="E42" i="9"/>
  <c r="I40" i="9"/>
  <c r="K34" i="10"/>
  <c r="E32" i="10"/>
  <c r="E38" i="9"/>
  <c r="E226" i="10"/>
  <c r="E232" i="9"/>
  <c r="I230" i="9"/>
  <c r="K224" i="10"/>
  <c r="E222" i="10"/>
  <c r="E228" i="9"/>
  <c r="I226" i="9"/>
  <c r="K220" i="10"/>
  <c r="E218" i="10"/>
  <c r="E224" i="9"/>
  <c r="I222" i="9"/>
  <c r="K216" i="10"/>
  <c r="E214" i="10"/>
  <c r="E220" i="9"/>
  <c r="I218" i="9"/>
  <c r="K212" i="10"/>
  <c r="E210" i="10"/>
  <c r="E216" i="9"/>
  <c r="I214" i="9"/>
  <c r="K208" i="10"/>
  <c r="E206" i="10"/>
  <c r="E212" i="9"/>
  <c r="I210" i="9"/>
  <c r="K204" i="10"/>
  <c r="E202" i="10"/>
  <c r="E208" i="9"/>
  <c r="I206" i="9"/>
  <c r="K200" i="10"/>
  <c r="E198" i="10"/>
  <c r="E204" i="9"/>
  <c r="I202" i="9"/>
  <c r="K196" i="10"/>
  <c r="E194" i="10"/>
  <c r="E200" i="9"/>
  <c r="I198" i="9"/>
  <c r="K192" i="10"/>
  <c r="E190" i="10"/>
  <c r="E196" i="9"/>
  <c r="I194" i="9"/>
  <c r="K188" i="10"/>
  <c r="E186" i="10"/>
  <c r="E192" i="9"/>
  <c r="I190" i="9"/>
  <c r="K184" i="10"/>
  <c r="E182" i="10"/>
  <c r="E188" i="9"/>
  <c r="I186" i="9"/>
  <c r="K180" i="10"/>
  <c r="E178" i="10"/>
  <c r="E184" i="9"/>
  <c r="I182" i="9"/>
  <c r="K176" i="10"/>
  <c r="E174" i="10"/>
  <c r="E180" i="9"/>
  <c r="I178" i="9"/>
  <c r="K172" i="10"/>
  <c r="E170" i="10"/>
  <c r="E176" i="9"/>
  <c r="I174" i="9"/>
  <c r="K168" i="10"/>
  <c r="E166" i="10"/>
  <c r="E172" i="9"/>
  <c r="I170" i="9"/>
  <c r="K164" i="10"/>
  <c r="E162" i="10"/>
  <c r="E168" i="9"/>
  <c r="I166" i="9"/>
  <c r="K160" i="10"/>
  <c r="E158" i="10"/>
  <c r="E164" i="9"/>
  <c r="I162" i="9"/>
  <c r="K156" i="10"/>
  <c r="E154" i="10"/>
  <c r="E160" i="9"/>
  <c r="I158" i="9"/>
  <c r="K152" i="10"/>
  <c r="E150" i="10"/>
  <c r="E156" i="9"/>
  <c r="I154" i="9"/>
  <c r="K148" i="10"/>
  <c r="E146" i="10"/>
  <c r="E152" i="9"/>
  <c r="I150" i="9"/>
  <c r="K144" i="10"/>
  <c r="E142" i="10"/>
  <c r="E148" i="9"/>
  <c r="I146" i="9"/>
  <c r="K140" i="10"/>
  <c r="E138" i="10"/>
  <c r="E144" i="9"/>
  <c r="I142" i="9"/>
  <c r="K136" i="10"/>
  <c r="I139" i="9"/>
  <c r="K133" i="10"/>
  <c r="E130" i="10"/>
  <c r="E136" i="9"/>
  <c r="E126" i="10"/>
  <c r="E132" i="9"/>
  <c r="I126" i="9"/>
  <c r="K120" i="10"/>
  <c r="I118" i="9"/>
  <c r="K112" i="10"/>
  <c r="E106" i="10"/>
  <c r="E112" i="9"/>
  <c r="E102" i="10"/>
  <c r="E108" i="9"/>
  <c r="E129" i="10"/>
  <c r="E135" i="9"/>
  <c r="E125" i="10"/>
  <c r="E131" i="9"/>
  <c r="E121" i="10"/>
  <c r="E127" i="9"/>
  <c r="E117" i="10"/>
  <c r="E123" i="9"/>
  <c r="E113" i="10"/>
  <c r="E119" i="9"/>
  <c r="I113" i="9"/>
  <c r="K107" i="10"/>
  <c r="E105" i="10"/>
  <c r="E111" i="9"/>
  <c r="E101" i="10"/>
  <c r="E107" i="9"/>
  <c r="I101" i="9"/>
  <c r="K95" i="10"/>
  <c r="I97" i="9"/>
  <c r="K91" i="10"/>
  <c r="E89" i="10"/>
  <c r="E95" i="9"/>
  <c r="I89" i="9"/>
  <c r="K83" i="10"/>
  <c r="E81" i="10"/>
  <c r="E87" i="9"/>
  <c r="I81" i="9"/>
  <c r="K75" i="10"/>
  <c r="E73" i="10"/>
  <c r="E79" i="9"/>
  <c r="I73" i="9"/>
  <c r="K67" i="10"/>
  <c r="E65" i="10"/>
  <c r="E71" i="9"/>
  <c r="I65" i="9"/>
  <c r="K59" i="10"/>
  <c r="I61" i="9"/>
  <c r="K55" i="10"/>
  <c r="I57" i="9"/>
  <c r="K51" i="10"/>
  <c r="I53" i="9"/>
  <c r="K47" i="10"/>
  <c r="I49" i="9"/>
  <c r="K43" i="10"/>
  <c r="I45" i="9"/>
  <c r="K39" i="10"/>
  <c r="E37" i="10"/>
  <c r="E43" i="9"/>
  <c r="E33" i="10"/>
  <c r="E39" i="9"/>
  <c r="I231" i="9"/>
  <c r="K225" i="10"/>
  <c r="E223" i="10"/>
  <c r="E229" i="9"/>
  <c r="E219" i="10"/>
  <c r="E225" i="9"/>
  <c r="E215" i="10"/>
  <c r="E221" i="9"/>
  <c r="E211" i="10"/>
  <c r="E217" i="9"/>
  <c r="I215" i="9"/>
  <c r="K209" i="10"/>
  <c r="E203" i="10"/>
  <c r="E209" i="9"/>
  <c r="E199" i="10"/>
  <c r="E205" i="9"/>
  <c r="E195" i="10"/>
  <c r="E201" i="9"/>
  <c r="E191" i="10"/>
  <c r="E197" i="9"/>
  <c r="E187" i="10"/>
  <c r="E193" i="9"/>
  <c r="E183" i="10"/>
  <c r="E189" i="9"/>
  <c r="E179" i="10"/>
  <c r="E185" i="9"/>
  <c r="E175" i="10"/>
  <c r="E181" i="9"/>
  <c r="E171" i="10"/>
  <c r="E177" i="9"/>
  <c r="E167" i="10"/>
  <c r="E173" i="9"/>
  <c r="I171" i="9"/>
  <c r="K165" i="10"/>
  <c r="I167" i="9"/>
  <c r="K161" i="10"/>
  <c r="I163" i="9"/>
  <c r="K157" i="10"/>
  <c r="I159" i="9"/>
  <c r="K153" i="10"/>
  <c r="I155" i="9"/>
  <c r="K149" i="10"/>
  <c r="I151" i="9"/>
  <c r="K145" i="10"/>
  <c r="I147" i="9"/>
  <c r="K141" i="10"/>
  <c r="E131" i="10"/>
  <c r="E137" i="9"/>
  <c r="I135" i="9"/>
  <c r="K129" i="10"/>
  <c r="E127" i="10"/>
  <c r="E133" i="9"/>
  <c r="I131" i="9"/>
  <c r="K125" i="10"/>
  <c r="E123" i="10"/>
  <c r="E129" i="9"/>
  <c r="I127" i="9"/>
  <c r="K121" i="10"/>
  <c r="E119" i="10"/>
  <c r="E125" i="9"/>
  <c r="I123" i="9"/>
  <c r="K117" i="10"/>
  <c r="E115" i="10"/>
  <c r="E121" i="9"/>
  <c r="I119" i="9"/>
  <c r="K113" i="10"/>
  <c r="E111" i="10"/>
  <c r="E117" i="9"/>
  <c r="I115" i="9"/>
  <c r="K109" i="10"/>
  <c r="E107" i="10"/>
  <c r="E113" i="9"/>
  <c r="I111" i="9"/>
  <c r="K105" i="10"/>
  <c r="E103" i="10"/>
  <c r="E109" i="9"/>
  <c r="I107" i="9"/>
  <c r="K101" i="10"/>
  <c r="E99" i="10"/>
  <c r="E105" i="9"/>
  <c r="I103" i="9"/>
  <c r="K97" i="10"/>
  <c r="E95" i="10"/>
  <c r="E101" i="9"/>
  <c r="I99" i="9"/>
  <c r="K93" i="10"/>
  <c r="E91" i="10"/>
  <c r="E97" i="9"/>
  <c r="I95" i="9"/>
  <c r="K89" i="10"/>
  <c r="E87" i="10"/>
  <c r="E93" i="9"/>
  <c r="I91" i="9"/>
  <c r="K85" i="10"/>
  <c r="E83" i="10"/>
  <c r="E89" i="9"/>
  <c r="I87" i="9"/>
  <c r="K81" i="10"/>
  <c r="E79" i="10"/>
  <c r="E85" i="9"/>
  <c r="I83" i="9"/>
  <c r="K77" i="10"/>
  <c r="E75" i="10"/>
  <c r="E81" i="9"/>
  <c r="I79" i="9"/>
  <c r="K73" i="10"/>
  <c r="E71" i="10"/>
  <c r="E77" i="9"/>
  <c r="I75" i="9"/>
  <c r="K69" i="10"/>
  <c r="E67" i="10"/>
  <c r="E73" i="9"/>
  <c r="I71" i="9"/>
  <c r="K65" i="10"/>
  <c r="E63" i="10"/>
  <c r="E69" i="9"/>
  <c r="I67" i="9"/>
  <c r="K61" i="10"/>
  <c r="E59" i="10"/>
  <c r="E65" i="9"/>
  <c r="I63" i="9"/>
  <c r="K57" i="10"/>
  <c r="E55" i="10"/>
  <c r="E61" i="9"/>
  <c r="I59" i="9"/>
  <c r="K53" i="10"/>
  <c r="E51" i="10"/>
  <c r="E57" i="9"/>
  <c r="I55" i="9"/>
  <c r="K49" i="10"/>
  <c r="E47" i="10"/>
  <c r="E53" i="9"/>
  <c r="I51" i="9"/>
  <c r="K45" i="10"/>
  <c r="E43" i="10"/>
  <c r="E49" i="9"/>
  <c r="I47" i="9"/>
  <c r="K41" i="10"/>
  <c r="E39" i="10"/>
  <c r="E45" i="9"/>
  <c r="I43" i="9"/>
  <c r="K37" i="10"/>
  <c r="E35" i="10"/>
  <c r="E41" i="9"/>
  <c r="I39" i="9"/>
  <c r="K33" i="10"/>
  <c r="E31" i="10"/>
  <c r="E37" i="9"/>
  <c r="I233" i="9"/>
  <c r="K227" i="10"/>
  <c r="E225" i="10"/>
  <c r="E231" i="9"/>
  <c r="I229" i="9"/>
  <c r="K223" i="10"/>
  <c r="E221" i="10"/>
  <c r="E227" i="9"/>
  <c r="I225" i="9"/>
  <c r="K219" i="10"/>
  <c r="E217" i="10"/>
  <c r="E223" i="9"/>
  <c r="I221" i="9"/>
  <c r="K215" i="10"/>
  <c r="E213" i="10"/>
  <c r="E219" i="9"/>
  <c r="I217" i="9"/>
  <c r="K211" i="10"/>
  <c r="E209" i="10"/>
  <c r="E215" i="9"/>
  <c r="I213" i="9"/>
  <c r="K207" i="10"/>
  <c r="E205" i="10"/>
  <c r="E211" i="9"/>
  <c r="I209" i="9"/>
  <c r="K203" i="10"/>
  <c r="E201" i="10"/>
  <c r="E207" i="9"/>
  <c r="I205" i="9"/>
  <c r="K199" i="10"/>
  <c r="E197" i="10"/>
  <c r="E203" i="9"/>
  <c r="I201" i="9"/>
  <c r="K195" i="10"/>
  <c r="E193" i="10"/>
  <c r="E199" i="9"/>
  <c r="I197" i="9"/>
  <c r="K191" i="10"/>
  <c r="E189" i="10"/>
  <c r="E195" i="9"/>
  <c r="I193" i="9"/>
  <c r="K187" i="10"/>
  <c r="E185" i="10"/>
  <c r="E191" i="9"/>
  <c r="I189" i="9"/>
  <c r="K183" i="10"/>
  <c r="E181" i="10"/>
  <c r="E187" i="9"/>
  <c r="I185" i="9"/>
  <c r="K179" i="10"/>
  <c r="E177" i="10"/>
  <c r="E183" i="9"/>
  <c r="I181" i="9"/>
  <c r="K175" i="10"/>
  <c r="E173" i="10"/>
  <c r="E179" i="9"/>
  <c r="I177" i="9"/>
  <c r="K171" i="10"/>
  <c r="E169" i="10"/>
  <c r="E175" i="9"/>
  <c r="I173" i="9"/>
  <c r="K167" i="10"/>
  <c r="E165" i="10"/>
  <c r="E171" i="9"/>
  <c r="I169" i="9"/>
  <c r="K163" i="10"/>
  <c r="E161" i="10"/>
  <c r="E167" i="9"/>
  <c r="I165" i="9"/>
  <c r="K159" i="10"/>
  <c r="E157" i="10"/>
  <c r="E163" i="9"/>
  <c r="I161" i="9"/>
  <c r="K155" i="10"/>
  <c r="E153" i="10"/>
  <c r="E159" i="9"/>
  <c r="I157" i="9"/>
  <c r="K151" i="10"/>
  <c r="E149" i="10"/>
  <c r="E155" i="9"/>
  <c r="I153" i="9"/>
  <c r="K147" i="10"/>
  <c r="E145" i="10"/>
  <c r="E151" i="9"/>
  <c r="I149" i="9"/>
  <c r="K143" i="10"/>
  <c r="E141" i="10"/>
  <c r="E147" i="9"/>
  <c r="I145" i="9"/>
  <c r="K139" i="10"/>
  <c r="E137" i="10"/>
  <c r="E143" i="9"/>
  <c r="I141" i="9"/>
  <c r="K135" i="10"/>
  <c r="E134" i="10"/>
  <c r="E140" i="9"/>
  <c r="I138" i="9"/>
  <c r="K132" i="10"/>
  <c r="I134" i="9"/>
  <c r="K128" i="10"/>
  <c r="E122" i="10"/>
  <c r="E128" i="9"/>
  <c r="I122" i="9"/>
  <c r="K116" i="10"/>
  <c r="E110" i="10"/>
  <c r="E116" i="9"/>
  <c r="I110" i="9"/>
  <c r="K104" i="10"/>
  <c r="I106" i="9"/>
  <c r="K100" i="10"/>
  <c r="I102" i="9"/>
  <c r="K96" i="10"/>
  <c r="E94" i="10"/>
  <c r="E100" i="9"/>
  <c r="I98" i="9"/>
  <c r="K92" i="10"/>
  <c r="E90" i="10"/>
  <c r="E96" i="9"/>
  <c r="I94" i="9"/>
  <c r="K88" i="10"/>
  <c r="E86" i="10"/>
  <c r="E92" i="9"/>
  <c r="I90" i="9"/>
  <c r="K84" i="10"/>
  <c r="E82" i="10"/>
  <c r="E88" i="9"/>
  <c r="I86" i="9"/>
  <c r="K80" i="10"/>
  <c r="E78" i="10"/>
  <c r="E84" i="9"/>
  <c r="I82" i="9"/>
  <c r="K76" i="10"/>
  <c r="E74" i="10"/>
  <c r="E80" i="9"/>
  <c r="I78" i="9"/>
  <c r="K72" i="10"/>
  <c r="E70" i="10"/>
  <c r="E76" i="9"/>
  <c r="I74" i="9"/>
  <c r="K68" i="10"/>
  <c r="E66" i="10"/>
  <c r="E72" i="9"/>
  <c r="I70" i="9"/>
  <c r="K64" i="10"/>
  <c r="E62" i="10"/>
  <c r="E68" i="9"/>
  <c r="I66" i="9"/>
  <c r="K60" i="10"/>
  <c r="E58" i="10"/>
  <c r="E64" i="9"/>
  <c r="I62" i="9"/>
  <c r="K56" i="10"/>
  <c r="E54" i="10"/>
  <c r="E60" i="9"/>
  <c r="I58" i="9"/>
  <c r="K52" i="10"/>
  <c r="E50" i="10"/>
  <c r="E56" i="9"/>
  <c r="I54" i="9"/>
  <c r="K48" i="10"/>
  <c r="E46" i="10"/>
  <c r="E52" i="9"/>
  <c r="I50" i="9"/>
  <c r="K44" i="10"/>
  <c r="E42" i="10"/>
  <c r="E48" i="9"/>
  <c r="I46" i="9"/>
  <c r="K40" i="10"/>
  <c r="E38" i="10"/>
  <c r="E44" i="9"/>
  <c r="I42" i="9"/>
  <c r="K36" i="10"/>
  <c r="E34" i="10"/>
  <c r="E40" i="9"/>
  <c r="I38" i="9"/>
  <c r="K32" i="10"/>
  <c r="I232" i="9"/>
  <c r="K226" i="10"/>
  <c r="E224" i="10"/>
  <c r="E230" i="9"/>
  <c r="I228" i="9"/>
  <c r="K222" i="10"/>
  <c r="E220" i="10"/>
  <c r="E226" i="9"/>
  <c r="I224" i="9"/>
  <c r="K218" i="10"/>
  <c r="E216" i="10"/>
  <c r="E222" i="9"/>
  <c r="I220" i="9"/>
  <c r="K214" i="10"/>
  <c r="E212" i="10"/>
  <c r="E218" i="9"/>
  <c r="I216" i="9"/>
  <c r="K210" i="10"/>
  <c r="E208" i="10"/>
  <c r="E214" i="9"/>
  <c r="I212" i="9"/>
  <c r="K206" i="10"/>
  <c r="E204" i="10"/>
  <c r="E210" i="9"/>
  <c r="I208" i="9"/>
  <c r="K202" i="10"/>
  <c r="E200" i="10"/>
  <c r="E206" i="9"/>
  <c r="I204" i="9"/>
  <c r="K198" i="10"/>
  <c r="E196" i="10"/>
  <c r="E202" i="9"/>
  <c r="I200" i="9"/>
  <c r="K194" i="10"/>
  <c r="E192" i="10"/>
  <c r="E198" i="9"/>
  <c r="I196" i="9"/>
  <c r="K190" i="10"/>
  <c r="E188" i="10"/>
  <c r="E194" i="9"/>
  <c r="I192" i="9"/>
  <c r="K186" i="10"/>
  <c r="E184" i="10"/>
  <c r="E190" i="9"/>
  <c r="I188" i="9"/>
  <c r="K182" i="10"/>
  <c r="E180" i="10"/>
  <c r="E186" i="9"/>
  <c r="I184" i="9"/>
  <c r="K178" i="10"/>
  <c r="E176" i="10"/>
  <c r="E182" i="9"/>
  <c r="I180" i="9"/>
  <c r="K174" i="10"/>
  <c r="E172" i="10"/>
  <c r="E178" i="9"/>
  <c r="I176" i="9"/>
  <c r="K170" i="10"/>
  <c r="E168" i="10"/>
  <c r="E174" i="9"/>
  <c r="I172" i="9"/>
  <c r="K166" i="10"/>
  <c r="E164" i="10"/>
  <c r="E170" i="9"/>
  <c r="I168" i="9"/>
  <c r="K162" i="10"/>
  <c r="E160" i="10"/>
  <c r="E166" i="9"/>
  <c r="I164" i="9"/>
  <c r="K158" i="10"/>
  <c r="E156" i="10"/>
  <c r="E162" i="9"/>
  <c r="I160" i="9"/>
  <c r="K154" i="10"/>
  <c r="E152" i="10"/>
  <c r="E158" i="9"/>
  <c r="I156" i="9"/>
  <c r="K150" i="10"/>
  <c r="E148" i="10"/>
  <c r="E154" i="9"/>
  <c r="I152" i="9"/>
  <c r="K146" i="10"/>
  <c r="E144" i="10"/>
  <c r="E150" i="9"/>
  <c r="I148" i="9"/>
  <c r="K142" i="10"/>
  <c r="E140" i="10"/>
  <c r="E146" i="9"/>
  <c r="I144" i="9"/>
  <c r="K138" i="10"/>
  <c r="E136" i="10"/>
  <c r="E142" i="9"/>
  <c r="E133" i="10"/>
  <c r="E139" i="9"/>
  <c r="I30" i="9"/>
  <c r="J24" i="10"/>
  <c r="I29" i="9"/>
  <c r="J23" i="10"/>
  <c r="J22" i="10"/>
  <c r="I28" i="9"/>
  <c r="I32" i="9"/>
  <c r="J26" i="10"/>
  <c r="J25" i="10"/>
  <c r="I31" i="9"/>
  <c r="I35" i="9"/>
  <c r="K29" i="10"/>
  <c r="E30" i="10"/>
  <c r="E36" i="9"/>
  <c r="E29" i="10"/>
  <c r="E35" i="9"/>
  <c r="D3" i="3"/>
  <c r="B21" i="10" s="1"/>
  <c r="Z3" i="7"/>
  <c r="C26" i="10"/>
  <c r="C32" i="9"/>
  <c r="C25" i="10"/>
  <c r="C31" i="9"/>
  <c r="C24" i="10"/>
  <c r="C30" i="9"/>
  <c r="C23" i="10"/>
  <c r="C29" i="9"/>
  <c r="C22" i="10"/>
  <c r="C28" i="9"/>
  <c r="AD9" i="7"/>
  <c r="AE9" i="7"/>
  <c r="AB9" i="7"/>
  <c r="AC9" i="7"/>
  <c r="B26" i="10"/>
  <c r="B32" i="9"/>
  <c r="AA3" i="7"/>
  <c r="B23" i="10"/>
  <c r="B29" i="9"/>
  <c r="B22" i="10"/>
  <c r="B28" i="9"/>
  <c r="I36" i="9"/>
  <c r="K30" i="10"/>
  <c r="W13" i="7"/>
  <c r="W5" i="7"/>
  <c r="W6" i="7"/>
  <c r="W14" i="7"/>
  <c r="W8" i="7"/>
  <c r="W7" i="7"/>
  <c r="W3" i="7"/>
  <c r="W11" i="7"/>
  <c r="W4" i="7"/>
  <c r="W9" i="7"/>
  <c r="W10" i="7"/>
  <c r="W12" i="7"/>
  <c r="S11" i="7"/>
  <c r="S4" i="7"/>
  <c r="S3" i="7"/>
  <c r="S9" i="7"/>
  <c r="S14" i="7"/>
  <c r="S5" i="7"/>
  <c r="S10" i="7"/>
  <c r="S8" i="7"/>
  <c r="S12" i="7"/>
  <c r="S6" i="7"/>
  <c r="S13" i="7"/>
  <c r="S7" i="7"/>
  <c r="T9" i="7"/>
  <c r="T11" i="7"/>
  <c r="T10" i="7"/>
  <c r="T12" i="7"/>
  <c r="T6" i="7"/>
  <c r="T13" i="7"/>
  <c r="T14" i="7"/>
  <c r="T8" i="7"/>
  <c r="T7" i="7"/>
  <c r="T5" i="7"/>
  <c r="T3" i="7"/>
  <c r="T4" i="7"/>
  <c r="U10" i="7"/>
  <c r="U9" i="7"/>
  <c r="U12" i="7"/>
  <c r="U6" i="7"/>
  <c r="U13" i="7"/>
  <c r="U14" i="7"/>
  <c r="U8" i="7"/>
  <c r="U7" i="7"/>
  <c r="U5" i="7"/>
  <c r="U3" i="7"/>
  <c r="U11" i="7"/>
  <c r="U4" i="7"/>
  <c r="C9" i="10"/>
  <c r="V12" i="7"/>
  <c r="V6" i="7"/>
  <c r="V13" i="7"/>
  <c r="V3" i="7"/>
  <c r="V14" i="7"/>
  <c r="V8" i="7"/>
  <c r="V7" i="7"/>
  <c r="V5" i="7"/>
  <c r="V10" i="7"/>
  <c r="V11" i="7"/>
  <c r="V4" i="7"/>
  <c r="V9" i="7"/>
  <c r="B181" i="7"/>
  <c r="K181" i="7"/>
  <c r="L64" i="7"/>
  <c r="K64" i="7"/>
  <c r="I59" i="7"/>
  <c r="K59" i="7"/>
  <c r="B39" i="7"/>
  <c r="K39" i="7"/>
  <c r="B30" i="7"/>
  <c r="K30" i="7"/>
  <c r="J24" i="7"/>
  <c r="K24" i="7"/>
  <c r="E205" i="7"/>
  <c r="K205" i="7"/>
  <c r="L202" i="7"/>
  <c r="B195" i="7"/>
  <c r="K195" i="7"/>
  <c r="B191" i="7"/>
  <c r="K191" i="7"/>
  <c r="B185" i="7"/>
  <c r="K185" i="7"/>
  <c r="N180" i="7"/>
  <c r="E178" i="7"/>
  <c r="K178" i="7"/>
  <c r="B165" i="7"/>
  <c r="K165" i="7"/>
  <c r="F160" i="7"/>
  <c r="K160" i="7"/>
  <c r="L156" i="7"/>
  <c r="B153" i="7"/>
  <c r="K153" i="7"/>
  <c r="I151" i="7"/>
  <c r="G149" i="7"/>
  <c r="I147" i="7"/>
  <c r="L141" i="7"/>
  <c r="B141" i="7"/>
  <c r="J137" i="7"/>
  <c r="K137" i="7"/>
  <c r="L134" i="7"/>
  <c r="K134" i="7"/>
  <c r="L131" i="7"/>
  <c r="K131" i="7"/>
  <c r="I123" i="7"/>
  <c r="E120" i="7"/>
  <c r="K120" i="7"/>
  <c r="I115" i="7"/>
  <c r="K115" i="7"/>
  <c r="L111" i="7"/>
  <c r="N108" i="7"/>
  <c r="F106" i="7"/>
  <c r="K106" i="7"/>
  <c r="M103" i="7"/>
  <c r="B103" i="7"/>
  <c r="L96" i="7"/>
  <c r="J84" i="7"/>
  <c r="K84" i="7"/>
  <c r="F76" i="7"/>
  <c r="B68" i="7"/>
  <c r="K68" i="7"/>
  <c r="L63" i="7"/>
  <c r="L58" i="7"/>
  <c r="K58" i="7"/>
  <c r="I52" i="7"/>
  <c r="K52" i="7"/>
  <c r="F47" i="7"/>
  <c r="K47" i="7"/>
  <c r="I38" i="7"/>
  <c r="K38" i="7"/>
  <c r="B33" i="7"/>
  <c r="K33" i="7"/>
  <c r="F29" i="7"/>
  <c r="K29" i="7"/>
  <c r="B23" i="7"/>
  <c r="K23" i="7"/>
  <c r="J16" i="7"/>
  <c r="J12" i="7"/>
  <c r="B196" i="7"/>
  <c r="K196" i="7"/>
  <c r="B173" i="7"/>
  <c r="K173" i="7"/>
  <c r="I128" i="7"/>
  <c r="K128" i="7"/>
  <c r="J112" i="7"/>
  <c r="K112" i="7"/>
  <c r="B107" i="7"/>
  <c r="K107" i="7"/>
  <c r="F87" i="7"/>
  <c r="K87" i="7"/>
  <c r="N80" i="7"/>
  <c r="K80" i="7"/>
  <c r="L69" i="7"/>
  <c r="K69" i="7"/>
  <c r="L17" i="7"/>
  <c r="K17" i="7"/>
  <c r="B210" i="7"/>
  <c r="K210" i="7"/>
  <c r="B204" i="7"/>
  <c r="K204" i="7"/>
  <c r="J202" i="7"/>
  <c r="B194" i="7"/>
  <c r="K194" i="7"/>
  <c r="B190" i="7"/>
  <c r="K190" i="7"/>
  <c r="B184" i="7"/>
  <c r="K184" i="7"/>
  <c r="B177" i="7"/>
  <c r="K177" i="7"/>
  <c r="F172" i="7"/>
  <c r="K172" i="7"/>
  <c r="F164" i="7"/>
  <c r="K164" i="7"/>
  <c r="I159" i="7"/>
  <c r="K159" i="7"/>
  <c r="I156" i="7"/>
  <c r="B155" i="7"/>
  <c r="K155" i="7"/>
  <c r="F149" i="7"/>
  <c r="E144" i="7"/>
  <c r="K144" i="7"/>
  <c r="N136" i="7"/>
  <c r="K136" i="7"/>
  <c r="L130" i="7"/>
  <c r="K130" i="7"/>
  <c r="L127" i="7"/>
  <c r="K127" i="7"/>
  <c r="G111" i="7"/>
  <c r="J108" i="7"/>
  <c r="L105" i="7"/>
  <c r="F100" i="7"/>
  <c r="K100" i="7"/>
  <c r="F96" i="7"/>
  <c r="L93" i="7"/>
  <c r="K93" i="7"/>
  <c r="J87" i="7"/>
  <c r="I83" i="7"/>
  <c r="K83" i="7"/>
  <c r="I72" i="7"/>
  <c r="K72" i="7"/>
  <c r="J67" i="7"/>
  <c r="K67" i="7"/>
  <c r="J63" i="7"/>
  <c r="B61" i="7"/>
  <c r="K61" i="7"/>
  <c r="L55" i="7"/>
  <c r="K55" i="7"/>
  <c r="J42" i="7"/>
  <c r="N32" i="7"/>
  <c r="G28" i="7"/>
  <c r="K28" i="7"/>
  <c r="L22" i="7"/>
  <c r="B20" i="7"/>
  <c r="K20" i="7"/>
  <c r="B8" i="7"/>
  <c r="K8" i="7"/>
  <c r="B200" i="7"/>
  <c r="K200" i="7"/>
  <c r="B179" i="7"/>
  <c r="K179" i="7"/>
  <c r="B161" i="7"/>
  <c r="K161" i="7"/>
  <c r="F138" i="7"/>
  <c r="K138" i="7"/>
  <c r="B124" i="7"/>
  <c r="K124" i="7"/>
  <c r="F109" i="7"/>
  <c r="K109" i="7"/>
  <c r="G212" i="7"/>
  <c r="K212" i="7"/>
  <c r="E209" i="7"/>
  <c r="K209" i="7"/>
  <c r="B199" i="7"/>
  <c r="K199" i="7"/>
  <c r="E189" i="7"/>
  <c r="K189" i="7"/>
  <c r="B183" i="7"/>
  <c r="K183" i="7"/>
  <c r="B176" i="7"/>
  <c r="K176" i="7"/>
  <c r="F168" i="7"/>
  <c r="K168" i="7"/>
  <c r="B163" i="7"/>
  <c r="K163" i="7"/>
  <c r="F158" i="7"/>
  <c r="K158" i="7"/>
  <c r="G154" i="7"/>
  <c r="K154" i="7"/>
  <c r="B143" i="7"/>
  <c r="K143" i="7"/>
  <c r="I141" i="7"/>
  <c r="I140" i="7"/>
  <c r="K140" i="7"/>
  <c r="M135" i="7"/>
  <c r="I133" i="7"/>
  <c r="K133" i="7"/>
  <c r="G126" i="7"/>
  <c r="E117" i="7"/>
  <c r="K117" i="7"/>
  <c r="I114" i="7"/>
  <c r="K114" i="7"/>
  <c r="G110" i="7"/>
  <c r="K110" i="7"/>
  <c r="J103" i="7"/>
  <c r="M102" i="7"/>
  <c r="F89" i="7"/>
  <c r="K89" i="7"/>
  <c r="I87" i="7"/>
  <c r="L77" i="7"/>
  <c r="K77" i="7"/>
  <c r="B71" i="7"/>
  <c r="K71" i="7"/>
  <c r="L66" i="7"/>
  <c r="K66" i="7"/>
  <c r="B60" i="7"/>
  <c r="K60" i="7"/>
  <c r="L56" i="7"/>
  <c r="J36" i="7"/>
  <c r="K36" i="7"/>
  <c r="B15" i="7"/>
  <c r="K15" i="7"/>
  <c r="G7" i="7"/>
  <c r="K7" i="7"/>
  <c r="B211" i="7"/>
  <c r="K211" i="7"/>
  <c r="B192" i="7"/>
  <c r="K192" i="7"/>
  <c r="F156" i="7"/>
  <c r="K156" i="7"/>
  <c r="I145" i="7"/>
  <c r="K145" i="7"/>
  <c r="I91" i="7"/>
  <c r="K91" i="7"/>
  <c r="B34" i="7"/>
  <c r="K34" i="7"/>
  <c r="J211" i="7"/>
  <c r="B208" i="7"/>
  <c r="K208" i="7"/>
  <c r="B202" i="7"/>
  <c r="K202" i="7"/>
  <c r="B198" i="7"/>
  <c r="K198" i="7"/>
  <c r="B188" i="7"/>
  <c r="K188" i="7"/>
  <c r="B175" i="7"/>
  <c r="K175" i="7"/>
  <c r="B171" i="7"/>
  <c r="K171" i="7"/>
  <c r="B167" i="7"/>
  <c r="K167" i="7"/>
  <c r="F162" i="7"/>
  <c r="K162" i="7"/>
  <c r="B157" i="7"/>
  <c r="K157" i="7"/>
  <c r="E156" i="7"/>
  <c r="G150" i="7"/>
  <c r="K150" i="7"/>
  <c r="B149" i="7"/>
  <c r="K149" i="7"/>
  <c r="E129" i="7"/>
  <c r="K129" i="7"/>
  <c r="F116" i="7"/>
  <c r="K116" i="7"/>
  <c r="G113" i="7"/>
  <c r="K113" i="7"/>
  <c r="J111" i="7"/>
  <c r="K111" i="7"/>
  <c r="L109" i="7"/>
  <c r="F108" i="7"/>
  <c r="K108" i="7"/>
  <c r="J105" i="7"/>
  <c r="K105" i="7"/>
  <c r="J96" i="7"/>
  <c r="K96" i="7"/>
  <c r="L92" i="7"/>
  <c r="K92" i="7"/>
  <c r="E87" i="7"/>
  <c r="L82" i="7"/>
  <c r="K82" i="7"/>
  <c r="F63" i="7"/>
  <c r="K63" i="7"/>
  <c r="M59" i="7"/>
  <c r="J44" i="7"/>
  <c r="F41" i="7"/>
  <c r="K41" i="7"/>
  <c r="B32" i="7"/>
  <c r="K32" i="7"/>
  <c r="B22" i="7"/>
  <c r="K22" i="7"/>
  <c r="J19" i="7"/>
  <c r="K19" i="7"/>
  <c r="B206" i="7"/>
  <c r="K206" i="7"/>
  <c r="B186" i="7"/>
  <c r="K186" i="7"/>
  <c r="M156" i="7"/>
  <c r="G148" i="7"/>
  <c r="K148" i="7"/>
  <c r="G135" i="7"/>
  <c r="K135" i="7"/>
  <c r="L3" i="7"/>
  <c r="K3" i="7"/>
  <c r="G211" i="7"/>
  <c r="B207" i="7"/>
  <c r="K207" i="7"/>
  <c r="B203" i="7"/>
  <c r="K203" i="7"/>
  <c r="E201" i="7"/>
  <c r="K201" i="7"/>
  <c r="E197" i="7"/>
  <c r="K197" i="7"/>
  <c r="E193" i="7"/>
  <c r="K193" i="7"/>
  <c r="B187" i="7"/>
  <c r="K187" i="7"/>
  <c r="J182" i="7"/>
  <c r="K182" i="7"/>
  <c r="E174" i="7"/>
  <c r="K174" i="7"/>
  <c r="E169" i="7"/>
  <c r="K169" i="7"/>
  <c r="F166" i="7"/>
  <c r="K166" i="7"/>
  <c r="L161" i="7"/>
  <c r="N156" i="7"/>
  <c r="B156" i="7"/>
  <c r="E152" i="7"/>
  <c r="K152" i="7"/>
  <c r="N149" i="7"/>
  <c r="N148" i="7"/>
  <c r="N141" i="7"/>
  <c r="F141" i="7"/>
  <c r="L138" i="7"/>
  <c r="B135" i="7"/>
  <c r="I132" i="7"/>
  <c r="K132" i="7"/>
  <c r="E128" i="7"/>
  <c r="J125" i="7"/>
  <c r="K125" i="7"/>
  <c r="L117" i="7"/>
  <c r="G112" i="7"/>
  <c r="L110" i="7"/>
  <c r="E109" i="7"/>
  <c r="L107" i="7"/>
  <c r="G103" i="7"/>
  <c r="G101" i="7"/>
  <c r="K101" i="7"/>
  <c r="G91" i="7"/>
  <c r="F88" i="7"/>
  <c r="K88" i="7"/>
  <c r="B87" i="7"/>
  <c r="J76" i="7"/>
  <c r="B75" i="7"/>
  <c r="K75" i="7"/>
  <c r="L70" i="7"/>
  <c r="K70" i="7"/>
  <c r="B59" i="7"/>
  <c r="N55" i="7"/>
  <c r="G48" i="7"/>
  <c r="F44" i="7"/>
  <c r="G35" i="7"/>
  <c r="K35" i="7"/>
  <c r="L25" i="7"/>
  <c r="K25" i="7"/>
  <c r="F21" i="7"/>
  <c r="K21" i="7"/>
  <c r="L18" i="7"/>
  <c r="K18" i="7"/>
  <c r="G14" i="7"/>
  <c r="K14" i="7"/>
  <c r="F5" i="7"/>
  <c r="K5" i="7"/>
  <c r="L47" i="7"/>
  <c r="L160" i="7"/>
  <c r="J116" i="7"/>
  <c r="I71" i="7"/>
  <c r="I60" i="7"/>
  <c r="J47" i="7"/>
  <c r="G39" i="7"/>
  <c r="L33" i="7"/>
  <c r="I175" i="7"/>
  <c r="L171" i="7"/>
  <c r="F169" i="7"/>
  <c r="J160" i="7"/>
  <c r="N132" i="7"/>
  <c r="M131" i="7"/>
  <c r="N128" i="7"/>
  <c r="G116" i="7"/>
  <c r="J115" i="7"/>
  <c r="L112" i="7"/>
  <c r="J109" i="7"/>
  <c r="L106" i="7"/>
  <c r="L101" i="7"/>
  <c r="L100" i="7"/>
  <c r="N91" i="7"/>
  <c r="N88" i="7"/>
  <c r="N71" i="7"/>
  <c r="E71" i="7"/>
  <c r="I63" i="7"/>
  <c r="G60" i="7"/>
  <c r="L59" i="7"/>
  <c r="I47" i="7"/>
  <c r="I41" i="7"/>
  <c r="N39" i="7"/>
  <c r="F39" i="7"/>
  <c r="L32" i="7"/>
  <c r="L20" i="7"/>
  <c r="M19" i="7"/>
  <c r="L15" i="7"/>
  <c r="B14" i="7"/>
  <c r="M160" i="7"/>
  <c r="L116" i="7"/>
  <c r="J71" i="7"/>
  <c r="L60" i="7"/>
  <c r="N211" i="7"/>
  <c r="L210" i="7"/>
  <c r="L199" i="7"/>
  <c r="F194" i="7"/>
  <c r="N176" i="7"/>
  <c r="L172" i="7"/>
  <c r="I171" i="7"/>
  <c r="N169" i="7"/>
  <c r="J169" i="7"/>
  <c r="M168" i="7"/>
  <c r="B160" i="7"/>
  <c r="G145" i="7"/>
  <c r="L135" i="7"/>
  <c r="L132" i="7"/>
  <c r="N129" i="7"/>
  <c r="L128" i="7"/>
  <c r="L124" i="7"/>
  <c r="M117" i="7"/>
  <c r="G117" i="7"/>
  <c r="N116" i="7"/>
  <c r="E116" i="7"/>
  <c r="M110" i="7"/>
  <c r="N109" i="7"/>
  <c r="G109" i="7"/>
  <c r="L108" i="7"/>
  <c r="N107" i="7"/>
  <c r="I106" i="7"/>
  <c r="F101" i="7"/>
  <c r="J100" i="7"/>
  <c r="L89" i="7"/>
  <c r="L88" i="7"/>
  <c r="M87" i="7"/>
  <c r="G87" i="7"/>
  <c r="L71" i="7"/>
  <c r="F69" i="7"/>
  <c r="N63" i="7"/>
  <c r="E63" i="7"/>
  <c r="L61" i="7"/>
  <c r="M60" i="7"/>
  <c r="N47" i="7"/>
  <c r="E47" i="7"/>
  <c r="L39" i="7"/>
  <c r="E39" i="7"/>
  <c r="J34" i="7"/>
  <c r="F33" i="7"/>
  <c r="J32" i="7"/>
  <c r="G30" i="7"/>
  <c r="L21" i="7"/>
  <c r="J20" i="7"/>
  <c r="F15" i="7"/>
  <c r="J8" i="7"/>
  <c r="L190" i="7"/>
  <c r="E121" i="7"/>
  <c r="B121" i="7"/>
  <c r="M121" i="7"/>
  <c r="G121" i="7"/>
  <c r="F104" i="7"/>
  <c r="E104" i="7"/>
  <c r="J104" i="7"/>
  <c r="B57" i="7"/>
  <c r="G57" i="7"/>
  <c r="G43" i="7"/>
  <c r="L43" i="7"/>
  <c r="B4" i="7"/>
  <c r="J4" i="7"/>
  <c r="N4" i="7"/>
  <c r="R22" i="3"/>
  <c r="E18" i="9"/>
  <c r="E20" i="9" s="1"/>
  <c r="G210" i="7"/>
  <c r="N207" i="7"/>
  <c r="L205" i="7"/>
  <c r="J199" i="7"/>
  <c r="L197" i="7"/>
  <c r="L194" i="7"/>
  <c r="L193" i="7"/>
  <c r="N191" i="7"/>
  <c r="N186" i="7"/>
  <c r="J176" i="7"/>
  <c r="G172" i="7"/>
  <c r="G168" i="7"/>
  <c r="I160" i="7"/>
  <c r="L158" i="7"/>
  <c r="M153" i="7"/>
  <c r="E153" i="7"/>
  <c r="G152" i="7"/>
  <c r="B151" i="7"/>
  <c r="N151" i="7"/>
  <c r="I148" i="7"/>
  <c r="I144" i="7"/>
  <c r="L133" i="7"/>
  <c r="I131" i="7"/>
  <c r="B131" i="7"/>
  <c r="I129" i="7"/>
  <c r="F126" i="7"/>
  <c r="L126" i="7"/>
  <c r="J124" i="7"/>
  <c r="E115" i="7"/>
  <c r="M115" i="7"/>
  <c r="B115" i="7"/>
  <c r="J113" i="7"/>
  <c r="F112" i="7"/>
  <c r="N112" i="7"/>
  <c r="E112" i="7"/>
  <c r="E111" i="7"/>
  <c r="N111" i="7"/>
  <c r="I111" i="7"/>
  <c r="I107" i="7"/>
  <c r="G106" i="7"/>
  <c r="I98" i="7"/>
  <c r="L98" i="7"/>
  <c r="F91" i="7"/>
  <c r="J91" i="7"/>
  <c r="M91" i="7"/>
  <c r="B91" i="7"/>
  <c r="I79" i="7"/>
  <c r="N79" i="7"/>
  <c r="F55" i="7"/>
  <c r="I55" i="7"/>
  <c r="J55" i="7"/>
  <c r="B55" i="7"/>
  <c r="M55" i="7"/>
  <c r="E36" i="7"/>
  <c r="F36" i="7"/>
  <c r="L36" i="7"/>
  <c r="G19" i="7"/>
  <c r="N19" i="7"/>
  <c r="I19" i="7"/>
  <c r="B19" i="7"/>
  <c r="E19" i="7"/>
  <c r="L19" i="7"/>
  <c r="L9" i="7"/>
  <c r="F9" i="7"/>
  <c r="G9" i="7"/>
  <c r="F136" i="7"/>
  <c r="J136" i="7"/>
  <c r="B136" i="7"/>
  <c r="M136" i="7"/>
  <c r="F99" i="7"/>
  <c r="E99" i="7"/>
  <c r="N99" i="7"/>
  <c r="G99" i="7"/>
  <c r="J99" i="7"/>
  <c r="E80" i="7"/>
  <c r="L80" i="7"/>
  <c r="F80" i="7"/>
  <c r="M80" i="7"/>
  <c r="I80" i="7"/>
  <c r="F51" i="7"/>
  <c r="B51" i="7"/>
  <c r="M51" i="7"/>
  <c r="E51" i="7"/>
  <c r="N51" i="7"/>
  <c r="I51" i="7"/>
  <c r="E40" i="7"/>
  <c r="J40" i="7"/>
  <c r="D6" i="3"/>
  <c r="C111" i="3"/>
  <c r="C103" i="3"/>
  <c r="C95" i="3"/>
  <c r="C87" i="3"/>
  <c r="C79" i="3"/>
  <c r="C71" i="3"/>
  <c r="C63" i="3"/>
  <c r="C55" i="3"/>
  <c r="C47" i="3"/>
  <c r="C39" i="3"/>
  <c r="C31" i="3"/>
  <c r="C23" i="3"/>
  <c r="C205" i="3"/>
  <c r="C193" i="3"/>
  <c r="C145" i="3"/>
  <c r="C9" i="9"/>
  <c r="F210" i="7"/>
  <c r="J207" i="7"/>
  <c r="I205" i="7"/>
  <c r="G199" i="7"/>
  <c r="I197" i="7"/>
  <c r="I193" i="7"/>
  <c r="J191" i="7"/>
  <c r="J190" i="7"/>
  <c r="M186" i="7"/>
  <c r="N184" i="7"/>
  <c r="I183" i="7"/>
  <c r="J178" i="7"/>
  <c r="I176" i="7"/>
  <c r="N172" i="7"/>
  <c r="E172" i="7"/>
  <c r="E168" i="7"/>
  <c r="G165" i="7"/>
  <c r="L162" i="7"/>
  <c r="G160" i="7"/>
  <c r="J156" i="7"/>
  <c r="L155" i="7"/>
  <c r="L153" i="7"/>
  <c r="N150" i="7"/>
  <c r="E146" i="7"/>
  <c r="G146" i="7"/>
  <c r="L136" i="7"/>
  <c r="G130" i="7"/>
  <c r="G129" i="7"/>
  <c r="L125" i="7"/>
  <c r="G124" i="7"/>
  <c r="L121" i="7"/>
  <c r="M111" i="7"/>
  <c r="E107" i="7"/>
  <c r="E105" i="7"/>
  <c r="N105" i="7"/>
  <c r="G105" i="7"/>
  <c r="M99" i="7"/>
  <c r="G96" i="7"/>
  <c r="N96" i="7"/>
  <c r="I96" i="7"/>
  <c r="B96" i="7"/>
  <c r="L90" i="7"/>
  <c r="G90" i="7"/>
  <c r="M90" i="7"/>
  <c r="G84" i="7"/>
  <c r="N84" i="7"/>
  <c r="I84" i="7"/>
  <c r="B84" i="7"/>
  <c r="G78" i="7"/>
  <c r="L78" i="7"/>
  <c r="B76" i="7"/>
  <c r="E76" i="7"/>
  <c r="L76" i="7"/>
  <c r="G76" i="7"/>
  <c r="N76" i="7"/>
  <c r="B65" i="7"/>
  <c r="G65" i="7"/>
  <c r="L65" i="7"/>
  <c r="F59" i="7"/>
  <c r="E59" i="7"/>
  <c r="N59" i="7"/>
  <c r="G59" i="7"/>
  <c r="J59" i="7"/>
  <c r="B56" i="7"/>
  <c r="I56" i="7"/>
  <c r="M56" i="7"/>
  <c r="L52" i="7"/>
  <c r="M52" i="7"/>
  <c r="B52" i="7"/>
  <c r="B45" i="7"/>
  <c r="I45" i="7"/>
  <c r="B42" i="7"/>
  <c r="I42" i="7"/>
  <c r="N38" i="7"/>
  <c r="L28" i="7"/>
  <c r="F25" i="7"/>
  <c r="G25" i="7"/>
  <c r="N210" i="7"/>
  <c r="E210" i="7"/>
  <c r="G207" i="7"/>
  <c r="G205" i="7"/>
  <c r="F199" i="7"/>
  <c r="G197" i="7"/>
  <c r="G194" i="7"/>
  <c r="G193" i="7"/>
  <c r="G191" i="7"/>
  <c r="G190" i="7"/>
  <c r="N187" i="7"/>
  <c r="J186" i="7"/>
  <c r="J184" i="7"/>
  <c r="M172" i="7"/>
  <c r="B172" i="7"/>
  <c r="F165" i="7"/>
  <c r="N160" i="7"/>
  <c r="E160" i="7"/>
  <c r="I155" i="7"/>
  <c r="G153" i="7"/>
  <c r="N153" i="7"/>
  <c r="F152" i="7"/>
  <c r="M152" i="7"/>
  <c r="B148" i="7"/>
  <c r="M148" i="7"/>
  <c r="J144" i="7"/>
  <c r="N144" i="7"/>
  <c r="N137" i="7"/>
  <c r="I136" i="7"/>
  <c r="F113" i="7"/>
  <c r="N113" i="7"/>
  <c r="E113" i="7"/>
  <c r="B106" i="7"/>
  <c r="M106" i="7"/>
  <c r="N104" i="7"/>
  <c r="L99" i="7"/>
  <c r="I95" i="7"/>
  <c r="N95" i="7"/>
  <c r="J80" i="7"/>
  <c r="L51" i="7"/>
  <c r="B49" i="7"/>
  <c r="F49" i="7"/>
  <c r="G49" i="7"/>
  <c r="L49" i="7"/>
  <c r="G31" i="7"/>
  <c r="L31" i="7"/>
  <c r="C203" i="3"/>
  <c r="F190" i="7"/>
  <c r="J187" i="7"/>
  <c r="I186" i="7"/>
  <c r="I184" i="7"/>
  <c r="I179" i="7"/>
  <c r="J174" i="7"/>
  <c r="G162" i="7"/>
  <c r="E150" i="7"/>
  <c r="J150" i="7"/>
  <c r="G136" i="7"/>
  <c r="B129" i="7"/>
  <c r="F129" i="7"/>
  <c r="M129" i="7"/>
  <c r="E125" i="7"/>
  <c r="G125" i="7"/>
  <c r="F124" i="7"/>
  <c r="E124" i="7"/>
  <c r="N124" i="7"/>
  <c r="I124" i="7"/>
  <c r="I121" i="7"/>
  <c r="G107" i="7"/>
  <c r="J107" i="7"/>
  <c r="L104" i="7"/>
  <c r="I99" i="7"/>
  <c r="G80" i="7"/>
  <c r="G68" i="7"/>
  <c r="I68" i="7"/>
  <c r="M68" i="7"/>
  <c r="L57" i="7"/>
  <c r="J51" i="7"/>
  <c r="J38" i="7"/>
  <c r="L38" i="7"/>
  <c r="B38" i="7"/>
  <c r="E38" i="7"/>
  <c r="B28" i="7"/>
  <c r="E28" i="7"/>
  <c r="N28" i="7"/>
  <c r="F28" i="7"/>
  <c r="J28" i="7"/>
  <c r="B24" i="7"/>
  <c r="F24" i="7"/>
  <c r="G24" i="7"/>
  <c r="L24" i="7"/>
  <c r="N24" i="7"/>
  <c r="B11" i="7"/>
  <c r="L11" i="7"/>
  <c r="F11" i="7"/>
  <c r="G11" i="7"/>
  <c r="G137" i="7"/>
  <c r="L137" i="7"/>
  <c r="C115" i="3"/>
  <c r="C107" i="3"/>
  <c r="C99" i="3"/>
  <c r="C91" i="3"/>
  <c r="C83" i="3"/>
  <c r="C75" i="3"/>
  <c r="C67" i="3"/>
  <c r="C59" i="3"/>
  <c r="C51" i="3"/>
  <c r="C43" i="3"/>
  <c r="C35" i="3"/>
  <c r="C27" i="3"/>
  <c r="C117" i="3"/>
  <c r="L206" i="7"/>
  <c r="N190" i="7"/>
  <c r="E190" i="7"/>
  <c r="G187" i="7"/>
  <c r="E186" i="7"/>
  <c r="J172" i="7"/>
  <c r="N164" i="7"/>
  <c r="B147" i="7"/>
  <c r="G147" i="7"/>
  <c r="M147" i="7"/>
  <c r="B145" i="7"/>
  <c r="M145" i="7"/>
  <c r="E137" i="7"/>
  <c r="E136" i="7"/>
  <c r="E133" i="7"/>
  <c r="B133" i="7"/>
  <c r="M133" i="7"/>
  <c r="G133" i="7"/>
  <c r="L129" i="7"/>
  <c r="M124" i="7"/>
  <c r="F121" i="7"/>
  <c r="I119" i="7"/>
  <c r="G119" i="7"/>
  <c r="F114" i="7"/>
  <c r="M114" i="7"/>
  <c r="B114" i="7"/>
  <c r="M107" i="7"/>
  <c r="G104" i="7"/>
  <c r="B102" i="7"/>
  <c r="L102" i="7"/>
  <c r="B99" i="7"/>
  <c r="I94" i="7"/>
  <c r="G94" i="7"/>
  <c r="B80" i="7"/>
  <c r="L62" i="7"/>
  <c r="G62" i="7"/>
  <c r="F57" i="7"/>
  <c r="B53" i="7"/>
  <c r="L53" i="7"/>
  <c r="F53" i="7"/>
  <c r="G51" i="7"/>
  <c r="L44" i="7"/>
  <c r="E44" i="7"/>
  <c r="L41" i="7"/>
  <c r="B41" i="7"/>
  <c r="B37" i="7"/>
  <c r="I37" i="7"/>
  <c r="G4" i="7"/>
  <c r="G108" i="7"/>
  <c r="G100" i="7"/>
  <c r="J88" i="7"/>
  <c r="J75" i="7"/>
  <c r="G47" i="7"/>
  <c r="I33" i="7"/>
  <c r="L29" i="7"/>
  <c r="M23" i="7"/>
  <c r="F23" i="7"/>
  <c r="G20" i="7"/>
  <c r="M14" i="7"/>
  <c r="G8" i="7"/>
  <c r="J149" i="7"/>
  <c r="E88" i="7"/>
  <c r="M47" i="7"/>
  <c r="B47" i="7"/>
  <c r="J39" i="7"/>
  <c r="I34" i="7"/>
  <c r="G32" i="7"/>
  <c r="L30" i="7"/>
  <c r="I14" i="7"/>
  <c r="N8" i="7"/>
  <c r="E8" i="7"/>
  <c r="F32" i="7"/>
  <c r="I30" i="7"/>
  <c r="G15" i="7"/>
  <c r="R12" i="3"/>
  <c r="E17" i="9"/>
  <c r="E19" i="9" s="1"/>
  <c r="R29" i="3"/>
  <c r="F17" i="9"/>
  <c r="F19" i="9" s="1"/>
  <c r="L207" i="7"/>
  <c r="F207" i="7"/>
  <c r="G203" i="7"/>
  <c r="E202" i="7"/>
  <c r="E207" i="7"/>
  <c r="G202" i="7"/>
  <c r="L209" i="7"/>
  <c r="G206" i="7"/>
  <c r="L198" i="7"/>
  <c r="G198" i="7"/>
  <c r="L189" i="7"/>
  <c r="L185" i="7"/>
  <c r="L212" i="7"/>
  <c r="L211" i="7"/>
  <c r="F211" i="7"/>
  <c r="M210" i="7"/>
  <c r="I210" i="7"/>
  <c r="I209" i="7"/>
  <c r="F206" i="7"/>
  <c r="M205" i="7"/>
  <c r="B205" i="7"/>
  <c r="L203" i="7"/>
  <c r="F203" i="7"/>
  <c r="M202" i="7"/>
  <c r="I202" i="7"/>
  <c r="I201" i="7"/>
  <c r="F198" i="7"/>
  <c r="M197" i="7"/>
  <c r="B197" i="7"/>
  <c r="N195" i="7"/>
  <c r="G195" i="7"/>
  <c r="N194" i="7"/>
  <c r="J194" i="7"/>
  <c r="E194" i="7"/>
  <c r="L191" i="7"/>
  <c r="F191" i="7"/>
  <c r="M190" i="7"/>
  <c r="I190" i="7"/>
  <c r="I189" i="7"/>
  <c r="L188" i="7"/>
  <c r="L187" i="7"/>
  <c r="F187" i="7"/>
  <c r="F185" i="7"/>
  <c r="F181" i="7"/>
  <c r="F177" i="7"/>
  <c r="F173" i="7"/>
  <c r="J168" i="7"/>
  <c r="B168" i="7"/>
  <c r="I167" i="7"/>
  <c r="L166" i="7"/>
  <c r="N165" i="7"/>
  <c r="J165" i="7"/>
  <c r="E165" i="7"/>
  <c r="M164" i="7"/>
  <c r="G164" i="7"/>
  <c r="M163" i="7"/>
  <c r="F161" i="7"/>
  <c r="F157" i="7"/>
  <c r="J152" i="7"/>
  <c r="B152" i="7"/>
  <c r="L151" i="7"/>
  <c r="F151" i="7"/>
  <c r="L150" i="7"/>
  <c r="F150" i="7"/>
  <c r="M149" i="7"/>
  <c r="I149" i="7"/>
  <c r="L148" i="7"/>
  <c r="E148" i="7"/>
  <c r="L147" i="7"/>
  <c r="F147" i="7"/>
  <c r="L146" i="7"/>
  <c r="F146" i="7"/>
  <c r="L145" i="7"/>
  <c r="F145" i="7"/>
  <c r="F144" i="7"/>
  <c r="B144" i="7"/>
  <c r="G144" i="7"/>
  <c r="M144" i="7"/>
  <c r="L140" i="7"/>
  <c r="B137" i="7"/>
  <c r="I137" i="7"/>
  <c r="M137" i="7"/>
  <c r="F137" i="7"/>
  <c r="F132" i="7"/>
  <c r="B132" i="7"/>
  <c r="J132" i="7"/>
  <c r="G132" i="7"/>
  <c r="M132" i="7"/>
  <c r="F130" i="7"/>
  <c r="F128" i="7"/>
  <c r="G128" i="7"/>
  <c r="M128" i="7"/>
  <c r="B128" i="7"/>
  <c r="J128" i="7"/>
  <c r="N125" i="7"/>
  <c r="I120" i="7"/>
  <c r="F95" i="7"/>
  <c r="B95" i="7"/>
  <c r="J95" i="7"/>
  <c r="E95" i="7"/>
  <c r="L95" i="7"/>
  <c r="G95" i="7"/>
  <c r="M95" i="7"/>
  <c r="B92" i="7"/>
  <c r="I92" i="7"/>
  <c r="M92" i="7"/>
  <c r="E92" i="7"/>
  <c r="J92" i="7"/>
  <c r="N92" i="7"/>
  <c r="F92" i="7"/>
  <c r="F85" i="7"/>
  <c r="G85" i="7"/>
  <c r="L85" i="7"/>
  <c r="N83" i="7"/>
  <c r="E64" i="7"/>
  <c r="J64" i="7"/>
  <c r="N64" i="7"/>
  <c r="F64" i="7"/>
  <c r="B64" i="7"/>
  <c r="M64" i="7"/>
  <c r="G64" i="7"/>
  <c r="I64" i="7"/>
  <c r="B27" i="7"/>
  <c r="I27" i="7"/>
  <c r="M27" i="7"/>
  <c r="E27" i="7"/>
  <c r="J27" i="7"/>
  <c r="N27" i="7"/>
  <c r="F27" i="7"/>
  <c r="G27" i="7"/>
  <c r="L27" i="7"/>
  <c r="J3" i="7"/>
  <c r="L181" i="7"/>
  <c r="G181" i="7"/>
  <c r="L177" i="7"/>
  <c r="L167" i="7"/>
  <c r="I164" i="7"/>
  <c r="N140" i="7"/>
  <c r="B81" i="7"/>
  <c r="F81" i="7"/>
  <c r="G81" i="7"/>
  <c r="G3" i="7"/>
  <c r="M3" i="7"/>
  <c r="E211" i="7"/>
  <c r="G209" i="7"/>
  <c r="N206" i="7"/>
  <c r="J206" i="7"/>
  <c r="E206" i="7"/>
  <c r="E203" i="7"/>
  <c r="G201" i="7"/>
  <c r="N198" i="7"/>
  <c r="J198" i="7"/>
  <c r="E198" i="7"/>
  <c r="L195" i="7"/>
  <c r="F195" i="7"/>
  <c r="M194" i="7"/>
  <c r="I194" i="7"/>
  <c r="L192" i="7"/>
  <c r="E191" i="7"/>
  <c r="G189" i="7"/>
  <c r="G188" i="7"/>
  <c r="E187" i="7"/>
  <c r="N185" i="7"/>
  <c r="J185" i="7"/>
  <c r="E185" i="7"/>
  <c r="N181" i="7"/>
  <c r="J181" i="7"/>
  <c r="E181" i="7"/>
  <c r="N177" i="7"/>
  <c r="J177" i="7"/>
  <c r="E177" i="7"/>
  <c r="N173" i="7"/>
  <c r="J173" i="7"/>
  <c r="E173" i="7"/>
  <c r="G167" i="7"/>
  <c r="M165" i="7"/>
  <c r="I165" i="7"/>
  <c r="L164" i="7"/>
  <c r="E164" i="7"/>
  <c r="L163" i="7"/>
  <c r="N161" i="7"/>
  <c r="J161" i="7"/>
  <c r="E161" i="7"/>
  <c r="N157" i="7"/>
  <c r="J157" i="7"/>
  <c r="E157" i="7"/>
  <c r="J148" i="7"/>
  <c r="B125" i="7"/>
  <c r="I125" i="7"/>
  <c r="M125" i="7"/>
  <c r="F125" i="7"/>
  <c r="F79" i="7"/>
  <c r="B79" i="7"/>
  <c r="J79" i="7"/>
  <c r="E79" i="7"/>
  <c r="L79" i="7"/>
  <c r="G79" i="7"/>
  <c r="M79" i="7"/>
  <c r="E72" i="7"/>
  <c r="J72" i="7"/>
  <c r="N72" i="7"/>
  <c r="B72" i="7"/>
  <c r="F72" i="7"/>
  <c r="L72" i="7"/>
  <c r="G72" i="7"/>
  <c r="M72" i="7"/>
  <c r="F67" i="7"/>
  <c r="G67" i="7"/>
  <c r="M67" i="7"/>
  <c r="B67" i="7"/>
  <c r="L67" i="7"/>
  <c r="E67" i="7"/>
  <c r="N67" i="7"/>
  <c r="I67" i="7"/>
  <c r="L54" i="7"/>
  <c r="G54" i="7"/>
  <c r="N3" i="7"/>
  <c r="L201" i="7"/>
  <c r="J195" i="7"/>
  <c r="G185" i="7"/>
  <c r="G177" i="7"/>
  <c r="L173" i="7"/>
  <c r="G173" i="7"/>
  <c r="G161" i="7"/>
  <c r="L157" i="7"/>
  <c r="G157" i="7"/>
  <c r="L142" i="7"/>
  <c r="F142" i="7"/>
  <c r="F140" i="7"/>
  <c r="G140" i="7"/>
  <c r="M140" i="7"/>
  <c r="B140" i="7"/>
  <c r="J140" i="7"/>
  <c r="B73" i="7"/>
  <c r="F73" i="7"/>
  <c r="G73" i="7"/>
  <c r="L73" i="7"/>
  <c r="I3" i="7"/>
  <c r="M209" i="7"/>
  <c r="B209" i="7"/>
  <c r="M206" i="7"/>
  <c r="I206" i="7"/>
  <c r="M201" i="7"/>
  <c r="B201" i="7"/>
  <c r="M198" i="7"/>
  <c r="I198" i="7"/>
  <c r="L196" i="7"/>
  <c r="E195" i="7"/>
  <c r="M189" i="7"/>
  <c r="B189" i="7"/>
  <c r="M185" i="7"/>
  <c r="I185" i="7"/>
  <c r="M181" i="7"/>
  <c r="I181" i="7"/>
  <c r="M177" i="7"/>
  <c r="I177" i="7"/>
  <c r="M173" i="7"/>
  <c r="I173" i="7"/>
  <c r="M167" i="7"/>
  <c r="G166" i="7"/>
  <c r="J164" i="7"/>
  <c r="B164" i="7"/>
  <c r="M161" i="7"/>
  <c r="I161" i="7"/>
  <c r="M157" i="7"/>
  <c r="I157" i="7"/>
  <c r="E145" i="7"/>
  <c r="J145" i="7"/>
  <c r="N145" i="7"/>
  <c r="G142" i="7"/>
  <c r="E140" i="7"/>
  <c r="F120" i="7"/>
  <c r="B120" i="7"/>
  <c r="J120" i="7"/>
  <c r="G120" i="7"/>
  <c r="M120" i="7"/>
  <c r="L97" i="7"/>
  <c r="F97" i="7"/>
  <c r="F83" i="7"/>
  <c r="B83" i="7"/>
  <c r="J83" i="7"/>
  <c r="E83" i="7"/>
  <c r="L83" i="7"/>
  <c r="G83" i="7"/>
  <c r="M83" i="7"/>
  <c r="L81" i="7"/>
  <c r="B77" i="7"/>
  <c r="F77" i="7"/>
  <c r="G77" i="7"/>
  <c r="L74" i="7"/>
  <c r="G74" i="7"/>
  <c r="N133" i="7"/>
  <c r="J133" i="7"/>
  <c r="N121" i="7"/>
  <c r="J121" i="7"/>
  <c r="M119" i="7"/>
  <c r="B119" i="7"/>
  <c r="N117" i="7"/>
  <c r="J117" i="7"/>
  <c r="M116" i="7"/>
  <c r="I116" i="7"/>
  <c r="B116" i="7"/>
  <c r="L115" i="7"/>
  <c r="L114" i="7"/>
  <c r="L113" i="7"/>
  <c r="M112" i="7"/>
  <c r="I112" i="7"/>
  <c r="B112" i="7"/>
  <c r="M108" i="7"/>
  <c r="I108" i="7"/>
  <c r="B108" i="7"/>
  <c r="M104" i="7"/>
  <c r="I104" i="7"/>
  <c r="B104" i="7"/>
  <c r="M100" i="7"/>
  <c r="I100" i="7"/>
  <c r="B100" i="7"/>
  <c r="M94" i="7"/>
  <c r="B94" i="7"/>
  <c r="B90" i="7"/>
  <c r="M88" i="7"/>
  <c r="I88" i="7"/>
  <c r="B88" i="7"/>
  <c r="L75" i="7"/>
  <c r="B69" i="7"/>
  <c r="E68" i="7"/>
  <c r="J68" i="7"/>
  <c r="N68" i="7"/>
  <c r="G66" i="7"/>
  <c r="G58" i="7"/>
  <c r="E56" i="7"/>
  <c r="J56" i="7"/>
  <c r="N56" i="7"/>
  <c r="F56" i="7"/>
  <c r="G50" i="7"/>
  <c r="L50" i="7"/>
  <c r="B48" i="7"/>
  <c r="I48" i="7"/>
  <c r="M48" i="7"/>
  <c r="E48" i="7"/>
  <c r="J48" i="7"/>
  <c r="N48" i="7"/>
  <c r="F48" i="7"/>
  <c r="B16" i="7"/>
  <c r="E16" i="7"/>
  <c r="F16" i="7"/>
  <c r="L16" i="7"/>
  <c r="G16" i="7"/>
  <c r="N16" i="7"/>
  <c r="F13" i="7"/>
  <c r="L13" i="7"/>
  <c r="B7" i="7"/>
  <c r="I7" i="7"/>
  <c r="M7" i="7"/>
  <c r="E7" i="7"/>
  <c r="J7" i="7"/>
  <c r="N7" i="7"/>
  <c r="F7" i="7"/>
  <c r="F75" i="7"/>
  <c r="G75" i="7"/>
  <c r="M75" i="7"/>
  <c r="B35" i="7"/>
  <c r="I35" i="7"/>
  <c r="M35" i="7"/>
  <c r="E35" i="7"/>
  <c r="J35" i="7"/>
  <c r="N35" i="7"/>
  <c r="F35" i="7"/>
  <c r="B31" i="7"/>
  <c r="I31" i="7"/>
  <c r="M31" i="7"/>
  <c r="E31" i="7"/>
  <c r="J31" i="7"/>
  <c r="N31" i="7"/>
  <c r="F31" i="7"/>
  <c r="B6" i="7"/>
  <c r="G6" i="7"/>
  <c r="I6" i="7"/>
  <c r="L6" i="7"/>
  <c r="L91" i="7"/>
  <c r="E91" i="7"/>
  <c r="I75" i="7"/>
  <c r="F71" i="7"/>
  <c r="G71" i="7"/>
  <c r="M71" i="7"/>
  <c r="G69" i="7"/>
  <c r="L68" i="7"/>
  <c r="F68" i="7"/>
  <c r="E60" i="7"/>
  <c r="J60" i="7"/>
  <c r="N60" i="7"/>
  <c r="F60" i="7"/>
  <c r="G56" i="7"/>
  <c r="E52" i="7"/>
  <c r="J52" i="7"/>
  <c r="N52" i="7"/>
  <c r="F52" i="7"/>
  <c r="L48" i="7"/>
  <c r="G46" i="7"/>
  <c r="L46" i="7"/>
  <c r="B43" i="7"/>
  <c r="I43" i="7"/>
  <c r="M43" i="7"/>
  <c r="E43" i="7"/>
  <c r="J43" i="7"/>
  <c r="N43" i="7"/>
  <c r="F43" i="7"/>
  <c r="F17" i="7"/>
  <c r="G17" i="7"/>
  <c r="B12" i="7"/>
  <c r="E12" i="7"/>
  <c r="F12" i="7"/>
  <c r="L12" i="7"/>
  <c r="G12" i="7"/>
  <c r="N12" i="7"/>
  <c r="L7" i="7"/>
  <c r="N45" i="7"/>
  <c r="F45" i="7"/>
  <c r="N42" i="7"/>
  <c r="E42" i="7"/>
  <c r="F40" i="7"/>
  <c r="M39" i="7"/>
  <c r="I39" i="7"/>
  <c r="F37" i="7"/>
  <c r="N34" i="7"/>
  <c r="E34" i="7"/>
  <c r="M30" i="7"/>
  <c r="E24" i="7"/>
  <c r="G22" i="7"/>
  <c r="E20" i="7"/>
  <c r="N15" i="7"/>
  <c r="J15" i="7"/>
  <c r="E15" i="7"/>
  <c r="N11" i="7"/>
  <c r="J11" i="7"/>
  <c r="E11" i="7"/>
  <c r="L5" i="7"/>
  <c r="L4" i="7"/>
  <c r="F4" i="7"/>
  <c r="M63" i="7"/>
  <c r="G63" i="7"/>
  <c r="L45" i="7"/>
  <c r="L42" i="7"/>
  <c r="L40" i="7"/>
  <c r="L37" i="7"/>
  <c r="L34" i="7"/>
  <c r="M22" i="7"/>
  <c r="M15" i="7"/>
  <c r="I15" i="7"/>
  <c r="M11" i="7"/>
  <c r="I11" i="7"/>
  <c r="E4" i="7"/>
  <c r="C110" i="3"/>
  <c r="C78" i="3"/>
  <c r="C30" i="3"/>
  <c r="C62" i="3"/>
  <c r="C22" i="3"/>
  <c r="C19" i="3"/>
  <c r="C112" i="3"/>
  <c r="C109" i="3"/>
  <c r="C104" i="3"/>
  <c r="C101" i="3"/>
  <c r="C96" i="3"/>
  <c r="C93" i="3"/>
  <c r="C88" i="3"/>
  <c r="C85" i="3"/>
  <c r="C80" i="3"/>
  <c r="C77" i="3"/>
  <c r="C72" i="3"/>
  <c r="C69" i="3"/>
  <c r="C64" i="3"/>
  <c r="C61" i="3"/>
  <c r="C56" i="3"/>
  <c r="C53" i="3"/>
  <c r="C45" i="3"/>
  <c r="C40" i="3"/>
  <c r="C37" i="3"/>
  <c r="C32" i="3"/>
  <c r="C29" i="3"/>
  <c r="C24" i="3"/>
  <c r="C21" i="3"/>
  <c r="C18" i="3"/>
  <c r="C15" i="3"/>
  <c r="C211" i="3"/>
  <c r="C209" i="3"/>
  <c r="C207" i="3"/>
  <c r="C201" i="3"/>
  <c r="C199" i="3"/>
  <c r="C197" i="3"/>
  <c r="C195" i="3"/>
  <c r="C191" i="3"/>
  <c r="C189" i="3"/>
  <c r="C187" i="3"/>
  <c r="C185" i="3"/>
  <c r="C183" i="3"/>
  <c r="C181" i="3"/>
  <c r="C179" i="3"/>
  <c r="C177" i="3"/>
  <c r="C175" i="3"/>
  <c r="C173" i="3"/>
  <c r="C171" i="3"/>
  <c r="C169" i="3"/>
  <c r="C167" i="3"/>
  <c r="C165" i="3"/>
  <c r="C163" i="3"/>
  <c r="C161" i="3"/>
  <c r="C159" i="3"/>
  <c r="C157" i="3"/>
  <c r="C155" i="3"/>
  <c r="C153" i="3"/>
  <c r="C151" i="3"/>
  <c r="C149" i="3"/>
  <c r="C147" i="3"/>
  <c r="C143" i="3"/>
  <c r="C141" i="3"/>
  <c r="C139" i="3"/>
  <c r="C137" i="3"/>
  <c r="C135" i="3"/>
  <c r="C133" i="3"/>
  <c r="C131" i="3"/>
  <c r="C129" i="3"/>
  <c r="C127" i="3"/>
  <c r="C125" i="3"/>
  <c r="C123" i="3"/>
  <c r="C121" i="3"/>
  <c r="C86" i="3"/>
  <c r="C46" i="3"/>
  <c r="C38" i="3"/>
  <c r="C114" i="3"/>
  <c r="C106" i="3"/>
  <c r="C98" i="3"/>
  <c r="C90" i="3"/>
  <c r="C82" i="3"/>
  <c r="C74" i="3"/>
  <c r="C66" i="3"/>
  <c r="C58" i="3"/>
  <c r="C50" i="3"/>
  <c r="C42" i="3"/>
  <c r="C34" i="3"/>
  <c r="C26" i="3"/>
  <c r="C17" i="3"/>
  <c r="C116" i="3"/>
  <c r="C102" i="3"/>
  <c r="C94" i="3"/>
  <c r="C70" i="3"/>
  <c r="C54" i="3"/>
  <c r="C14" i="3"/>
  <c r="C113" i="3"/>
  <c r="C108" i="3"/>
  <c r="C105" i="3"/>
  <c r="C100" i="3"/>
  <c r="C97" i="3"/>
  <c r="C92" i="3"/>
  <c r="C89" i="3"/>
  <c r="C84" i="3"/>
  <c r="C81" i="3"/>
  <c r="C76" i="3"/>
  <c r="C73" i="3"/>
  <c r="C68" i="3"/>
  <c r="C65" i="3"/>
  <c r="C60" i="3"/>
  <c r="C57" i="3"/>
  <c r="C52" i="3"/>
  <c r="C49" i="3"/>
  <c r="C44" i="3"/>
  <c r="C41" i="3"/>
  <c r="C36" i="3"/>
  <c r="C33" i="3"/>
  <c r="C28" i="3"/>
  <c r="C25" i="3"/>
  <c r="C20" i="3"/>
  <c r="C16" i="3"/>
  <c r="C202" i="3"/>
  <c r="C200" i="3"/>
  <c r="C196" i="3"/>
  <c r="C192" i="3"/>
  <c r="C190" i="3"/>
  <c r="C188" i="3"/>
  <c r="C186" i="3"/>
  <c r="C184" i="3"/>
  <c r="C180" i="3"/>
  <c r="C178" i="3"/>
  <c r="C176" i="3"/>
  <c r="C174" i="3"/>
  <c r="C170" i="3"/>
  <c r="C168" i="3"/>
  <c r="C164" i="3"/>
  <c r="C162" i="3"/>
  <c r="C158" i="3"/>
  <c r="C154" i="3"/>
  <c r="C152" i="3"/>
  <c r="C150" i="3"/>
  <c r="C148" i="3"/>
  <c r="C146" i="3"/>
  <c r="C144" i="3"/>
  <c r="C142" i="3"/>
  <c r="C140" i="3"/>
  <c r="C138" i="3"/>
  <c r="C136" i="3"/>
  <c r="C134" i="3"/>
  <c r="C130" i="3"/>
  <c r="C128" i="3"/>
  <c r="C126" i="3"/>
  <c r="C124" i="3"/>
  <c r="C122" i="3"/>
  <c r="C120" i="3"/>
  <c r="C118" i="3"/>
  <c r="B212" i="7"/>
  <c r="I212" i="7"/>
  <c r="M212" i="7"/>
  <c r="E212" i="7"/>
  <c r="J212" i="7"/>
  <c r="N212" i="7"/>
  <c r="F212" i="7"/>
  <c r="L204" i="7"/>
  <c r="G204" i="7"/>
  <c r="L200" i="7"/>
  <c r="L154" i="7"/>
  <c r="F208" i="7"/>
  <c r="F204" i="7"/>
  <c r="F200" i="7"/>
  <c r="F196" i="7"/>
  <c r="F192" i="7"/>
  <c r="F188" i="7"/>
  <c r="F184" i="7"/>
  <c r="E183" i="7"/>
  <c r="J183" i="7"/>
  <c r="N183" i="7"/>
  <c r="B182" i="7"/>
  <c r="I182" i="7"/>
  <c r="M182" i="7"/>
  <c r="F180" i="7"/>
  <c r="E179" i="7"/>
  <c r="J179" i="7"/>
  <c r="N179" i="7"/>
  <c r="B178" i="7"/>
  <c r="I178" i="7"/>
  <c r="M178" i="7"/>
  <c r="F176" i="7"/>
  <c r="E175" i="7"/>
  <c r="J175" i="7"/>
  <c r="N175" i="7"/>
  <c r="B174" i="7"/>
  <c r="I174" i="7"/>
  <c r="M174" i="7"/>
  <c r="F163" i="7"/>
  <c r="E163" i="7"/>
  <c r="J163" i="7"/>
  <c r="N163" i="7"/>
  <c r="E158" i="7"/>
  <c r="J158" i="7"/>
  <c r="N158" i="7"/>
  <c r="B158" i="7"/>
  <c r="I158" i="7"/>
  <c r="M158" i="7"/>
  <c r="E143" i="7"/>
  <c r="J143" i="7"/>
  <c r="N143" i="7"/>
  <c r="F143" i="7"/>
  <c r="I143" i="7"/>
  <c r="G143" i="7"/>
  <c r="E123" i="7"/>
  <c r="J123" i="7"/>
  <c r="N123" i="7"/>
  <c r="F123" i="7"/>
  <c r="G123" i="7"/>
  <c r="B123" i="7"/>
  <c r="M123" i="7"/>
  <c r="B118" i="7"/>
  <c r="I118" i="7"/>
  <c r="M118" i="7"/>
  <c r="E118" i="7"/>
  <c r="J118" i="7"/>
  <c r="N118" i="7"/>
  <c r="G118" i="7"/>
  <c r="F118" i="7"/>
  <c r="E86" i="7"/>
  <c r="J86" i="7"/>
  <c r="N86" i="7"/>
  <c r="F86" i="7"/>
  <c r="G86" i="7"/>
  <c r="I86" i="7"/>
  <c r="L86" i="7"/>
  <c r="M86" i="7"/>
  <c r="B86" i="7"/>
  <c r="E26" i="7"/>
  <c r="J26" i="7"/>
  <c r="N26" i="7"/>
  <c r="F26" i="7"/>
  <c r="B26" i="7"/>
  <c r="M26" i="7"/>
  <c r="G26" i="7"/>
  <c r="I26" i="7"/>
  <c r="L26" i="7"/>
  <c r="L208" i="7"/>
  <c r="G208" i="7"/>
  <c r="G196" i="7"/>
  <c r="G192" i="7"/>
  <c r="E170" i="7"/>
  <c r="J170" i="7"/>
  <c r="N170" i="7"/>
  <c r="B170" i="7"/>
  <c r="I170" i="7"/>
  <c r="M170" i="7"/>
  <c r="F159" i="7"/>
  <c r="E159" i="7"/>
  <c r="J159" i="7"/>
  <c r="N159" i="7"/>
  <c r="E139" i="7"/>
  <c r="J139" i="7"/>
  <c r="N139" i="7"/>
  <c r="F139" i="7"/>
  <c r="G139" i="7"/>
  <c r="B139" i="7"/>
  <c r="M139" i="7"/>
  <c r="B122" i="7"/>
  <c r="I122" i="7"/>
  <c r="M122" i="7"/>
  <c r="E122" i="7"/>
  <c r="J122" i="7"/>
  <c r="N122" i="7"/>
  <c r="G122" i="7"/>
  <c r="M211" i="7"/>
  <c r="I211" i="7"/>
  <c r="F209" i="7"/>
  <c r="N208" i="7"/>
  <c r="J208" i="7"/>
  <c r="E208" i="7"/>
  <c r="M207" i="7"/>
  <c r="I207" i="7"/>
  <c r="F205" i="7"/>
  <c r="N204" i="7"/>
  <c r="J204" i="7"/>
  <c r="E204" i="7"/>
  <c r="M203" i="7"/>
  <c r="I203" i="7"/>
  <c r="F201" i="7"/>
  <c r="N200" i="7"/>
  <c r="J200" i="7"/>
  <c r="E200" i="7"/>
  <c r="M199" i="7"/>
  <c r="I199" i="7"/>
  <c r="F197" i="7"/>
  <c r="N196" i="7"/>
  <c r="J196" i="7"/>
  <c r="E196" i="7"/>
  <c r="M195" i="7"/>
  <c r="I195" i="7"/>
  <c r="F193" i="7"/>
  <c r="N192" i="7"/>
  <c r="J192" i="7"/>
  <c r="E192" i="7"/>
  <c r="M191" i="7"/>
  <c r="I191" i="7"/>
  <c r="F189" i="7"/>
  <c r="N188" i="7"/>
  <c r="J188" i="7"/>
  <c r="E188" i="7"/>
  <c r="M187" i="7"/>
  <c r="I187" i="7"/>
  <c r="L186" i="7"/>
  <c r="G186" i="7"/>
  <c r="M184" i="7"/>
  <c r="G184" i="7"/>
  <c r="M183" i="7"/>
  <c r="G183" i="7"/>
  <c r="N182" i="7"/>
  <c r="G182" i="7"/>
  <c r="M180" i="7"/>
  <c r="G180" i="7"/>
  <c r="M179" i="7"/>
  <c r="G179" i="7"/>
  <c r="N178" i="7"/>
  <c r="G178" i="7"/>
  <c r="M176" i="7"/>
  <c r="G176" i="7"/>
  <c r="M175" i="7"/>
  <c r="G175" i="7"/>
  <c r="N174" i="7"/>
  <c r="G174" i="7"/>
  <c r="M171" i="7"/>
  <c r="G170" i="7"/>
  <c r="F167" i="7"/>
  <c r="E167" i="7"/>
  <c r="J167" i="7"/>
  <c r="N167" i="7"/>
  <c r="I163" i="7"/>
  <c r="E162" i="7"/>
  <c r="J162" i="7"/>
  <c r="N162" i="7"/>
  <c r="B162" i="7"/>
  <c r="I162" i="7"/>
  <c r="M162" i="7"/>
  <c r="G159" i="7"/>
  <c r="M155" i="7"/>
  <c r="M143" i="7"/>
  <c r="L139" i="7"/>
  <c r="E127" i="7"/>
  <c r="J127" i="7"/>
  <c r="N127" i="7"/>
  <c r="F127" i="7"/>
  <c r="I127" i="7"/>
  <c r="G127" i="7"/>
  <c r="L122" i="7"/>
  <c r="G200" i="7"/>
  <c r="L170" i="7"/>
  <c r="L159" i="7"/>
  <c r="E154" i="7"/>
  <c r="J154" i="7"/>
  <c r="N154" i="7"/>
  <c r="B154" i="7"/>
  <c r="I154" i="7"/>
  <c r="M154" i="7"/>
  <c r="B134" i="7"/>
  <c r="I134" i="7"/>
  <c r="M134" i="7"/>
  <c r="E134" i="7"/>
  <c r="J134" i="7"/>
  <c r="N134" i="7"/>
  <c r="G134" i="7"/>
  <c r="F134" i="7"/>
  <c r="N209" i="7"/>
  <c r="J209" i="7"/>
  <c r="M208" i="7"/>
  <c r="I208" i="7"/>
  <c r="N205" i="7"/>
  <c r="J205" i="7"/>
  <c r="M204" i="7"/>
  <c r="I204" i="7"/>
  <c r="N201" i="7"/>
  <c r="J201" i="7"/>
  <c r="M200" i="7"/>
  <c r="I200" i="7"/>
  <c r="N197" i="7"/>
  <c r="J197" i="7"/>
  <c r="M196" i="7"/>
  <c r="I196" i="7"/>
  <c r="N193" i="7"/>
  <c r="J193" i="7"/>
  <c r="M192" i="7"/>
  <c r="I192" i="7"/>
  <c r="N189" i="7"/>
  <c r="J189" i="7"/>
  <c r="M188" i="7"/>
  <c r="I188" i="7"/>
  <c r="F186" i="7"/>
  <c r="L184" i="7"/>
  <c r="E184" i="7"/>
  <c r="L183" i="7"/>
  <c r="F183" i="7"/>
  <c r="L182" i="7"/>
  <c r="F182" i="7"/>
  <c r="L180" i="7"/>
  <c r="E180" i="7"/>
  <c r="L179" i="7"/>
  <c r="F179" i="7"/>
  <c r="L178" i="7"/>
  <c r="F178" i="7"/>
  <c r="L176" i="7"/>
  <c r="E176" i="7"/>
  <c r="L175" i="7"/>
  <c r="F175" i="7"/>
  <c r="L174" i="7"/>
  <c r="F174" i="7"/>
  <c r="F171" i="7"/>
  <c r="E171" i="7"/>
  <c r="J171" i="7"/>
  <c r="N171" i="7"/>
  <c r="F170" i="7"/>
  <c r="E166" i="7"/>
  <c r="J166" i="7"/>
  <c r="N166" i="7"/>
  <c r="B166" i="7"/>
  <c r="I166" i="7"/>
  <c r="M166" i="7"/>
  <c r="G163" i="7"/>
  <c r="M159" i="7"/>
  <c r="B159" i="7"/>
  <c r="G158" i="7"/>
  <c r="F155" i="7"/>
  <c r="E155" i="7"/>
  <c r="J155" i="7"/>
  <c r="N155" i="7"/>
  <c r="F154" i="7"/>
  <c r="L143" i="7"/>
  <c r="I139" i="7"/>
  <c r="B138" i="7"/>
  <c r="I138" i="7"/>
  <c r="M138" i="7"/>
  <c r="E138" i="7"/>
  <c r="J138" i="7"/>
  <c r="N138" i="7"/>
  <c r="G138" i="7"/>
  <c r="M127" i="7"/>
  <c r="L123" i="7"/>
  <c r="F122" i="7"/>
  <c r="L118" i="7"/>
  <c r="E151" i="7"/>
  <c r="J151" i="7"/>
  <c r="B150" i="7"/>
  <c r="I150" i="7"/>
  <c r="M150" i="7"/>
  <c r="F148" i="7"/>
  <c r="E147" i="7"/>
  <c r="J147" i="7"/>
  <c r="N147" i="7"/>
  <c r="B146" i="7"/>
  <c r="I146" i="7"/>
  <c r="M146" i="7"/>
  <c r="E135" i="7"/>
  <c r="J135" i="7"/>
  <c r="N135" i="7"/>
  <c r="F135" i="7"/>
  <c r="B130" i="7"/>
  <c r="I130" i="7"/>
  <c r="M130" i="7"/>
  <c r="E130" i="7"/>
  <c r="J130" i="7"/>
  <c r="N130" i="7"/>
  <c r="E119" i="7"/>
  <c r="J119" i="7"/>
  <c r="N119" i="7"/>
  <c r="F119" i="7"/>
  <c r="E102" i="7"/>
  <c r="J102" i="7"/>
  <c r="N102" i="7"/>
  <c r="F102" i="7"/>
  <c r="G102" i="7"/>
  <c r="I102" i="7"/>
  <c r="E10" i="7"/>
  <c r="J10" i="7"/>
  <c r="N10" i="7"/>
  <c r="F10" i="7"/>
  <c r="B10" i="7"/>
  <c r="M10" i="7"/>
  <c r="G10" i="7"/>
  <c r="I10" i="7"/>
  <c r="L10" i="7"/>
  <c r="B97" i="7"/>
  <c r="I97" i="7"/>
  <c r="M97" i="7"/>
  <c r="E97" i="7"/>
  <c r="J97" i="7"/>
  <c r="N97" i="7"/>
  <c r="G97" i="7"/>
  <c r="B142" i="7"/>
  <c r="I142" i="7"/>
  <c r="M142" i="7"/>
  <c r="E142" i="7"/>
  <c r="J142" i="7"/>
  <c r="N142" i="7"/>
  <c r="E131" i="7"/>
  <c r="J131" i="7"/>
  <c r="N131" i="7"/>
  <c r="F131" i="7"/>
  <c r="B126" i="7"/>
  <c r="I126" i="7"/>
  <c r="M126" i="7"/>
  <c r="E126" i="7"/>
  <c r="J126" i="7"/>
  <c r="N126" i="7"/>
  <c r="E98" i="7"/>
  <c r="J98" i="7"/>
  <c r="N98" i="7"/>
  <c r="F98" i="7"/>
  <c r="B98" i="7"/>
  <c r="M98" i="7"/>
  <c r="G98" i="7"/>
  <c r="B93" i="7"/>
  <c r="I93" i="7"/>
  <c r="M93" i="7"/>
  <c r="E93" i="7"/>
  <c r="J93" i="7"/>
  <c r="N93" i="7"/>
  <c r="F93" i="7"/>
  <c r="G93" i="7"/>
  <c r="B101" i="7"/>
  <c r="I101" i="7"/>
  <c r="M101" i="7"/>
  <c r="E101" i="7"/>
  <c r="J101" i="7"/>
  <c r="N101" i="7"/>
  <c r="E90" i="7"/>
  <c r="J90" i="7"/>
  <c r="N90" i="7"/>
  <c r="F90" i="7"/>
  <c r="B85" i="7"/>
  <c r="I85" i="7"/>
  <c r="M85" i="7"/>
  <c r="E85" i="7"/>
  <c r="J85" i="7"/>
  <c r="N85" i="7"/>
  <c r="B82" i="7"/>
  <c r="I82" i="7"/>
  <c r="E82" i="7"/>
  <c r="J82" i="7"/>
  <c r="N82" i="7"/>
  <c r="F82" i="7"/>
  <c r="B78" i="7"/>
  <c r="I78" i="7"/>
  <c r="M78" i="7"/>
  <c r="E78" i="7"/>
  <c r="J78" i="7"/>
  <c r="N78" i="7"/>
  <c r="F78" i="7"/>
  <c r="B74" i="7"/>
  <c r="I74" i="7"/>
  <c r="M74" i="7"/>
  <c r="E74" i="7"/>
  <c r="J74" i="7"/>
  <c r="N74" i="7"/>
  <c r="F74" i="7"/>
  <c r="B70" i="7"/>
  <c r="I70" i="7"/>
  <c r="M70" i="7"/>
  <c r="E70" i="7"/>
  <c r="J70" i="7"/>
  <c r="N70" i="7"/>
  <c r="F70" i="7"/>
  <c r="B66" i="7"/>
  <c r="I66" i="7"/>
  <c r="M66" i="7"/>
  <c r="E66" i="7"/>
  <c r="J66" i="7"/>
  <c r="N66" i="7"/>
  <c r="F66" i="7"/>
  <c r="B62" i="7"/>
  <c r="I62" i="7"/>
  <c r="M62" i="7"/>
  <c r="E62" i="7"/>
  <c r="J62" i="7"/>
  <c r="N62" i="7"/>
  <c r="F62" i="7"/>
  <c r="B58" i="7"/>
  <c r="I58" i="7"/>
  <c r="M58" i="7"/>
  <c r="E58" i="7"/>
  <c r="J58" i="7"/>
  <c r="N58" i="7"/>
  <c r="F58" i="7"/>
  <c r="B54" i="7"/>
  <c r="I54" i="7"/>
  <c r="M54" i="7"/>
  <c r="E54" i="7"/>
  <c r="J54" i="7"/>
  <c r="N54" i="7"/>
  <c r="F54" i="7"/>
  <c r="B50" i="7"/>
  <c r="I50" i="7"/>
  <c r="M50" i="7"/>
  <c r="E50" i="7"/>
  <c r="J50" i="7"/>
  <c r="N50" i="7"/>
  <c r="F50" i="7"/>
  <c r="B46" i="7"/>
  <c r="I46" i="7"/>
  <c r="M46" i="7"/>
  <c r="E46" i="7"/>
  <c r="J46" i="7"/>
  <c r="N46" i="7"/>
  <c r="F46" i="7"/>
  <c r="E18" i="7"/>
  <c r="J18" i="7"/>
  <c r="N18" i="7"/>
  <c r="F18" i="7"/>
  <c r="B18" i="7"/>
  <c r="M18" i="7"/>
  <c r="G18" i="7"/>
  <c r="I18" i="7"/>
  <c r="F115" i="7"/>
  <c r="E114" i="7"/>
  <c r="J114" i="7"/>
  <c r="N114" i="7"/>
  <c r="B113" i="7"/>
  <c r="I113" i="7"/>
  <c r="M113" i="7"/>
  <c r="F111" i="7"/>
  <c r="E110" i="7"/>
  <c r="J110" i="7"/>
  <c r="N110" i="7"/>
  <c r="B109" i="7"/>
  <c r="I109" i="7"/>
  <c r="M109" i="7"/>
  <c r="F107" i="7"/>
  <c r="E106" i="7"/>
  <c r="J106" i="7"/>
  <c r="N106" i="7"/>
  <c r="B105" i="7"/>
  <c r="I105" i="7"/>
  <c r="M105" i="7"/>
  <c r="F103" i="7"/>
  <c r="E94" i="7"/>
  <c r="J94" i="7"/>
  <c r="N94" i="7"/>
  <c r="F94" i="7"/>
  <c r="I90" i="7"/>
  <c r="B89" i="7"/>
  <c r="I89" i="7"/>
  <c r="M89" i="7"/>
  <c r="E89" i="7"/>
  <c r="J89" i="7"/>
  <c r="N89" i="7"/>
  <c r="M82" i="7"/>
  <c r="N81" i="7"/>
  <c r="J81" i="7"/>
  <c r="E81" i="7"/>
  <c r="N77" i="7"/>
  <c r="J77" i="7"/>
  <c r="E77" i="7"/>
  <c r="N73" i="7"/>
  <c r="J73" i="7"/>
  <c r="E73" i="7"/>
  <c r="N69" i="7"/>
  <c r="J69" i="7"/>
  <c r="E69" i="7"/>
  <c r="N65" i="7"/>
  <c r="J65" i="7"/>
  <c r="E65" i="7"/>
  <c r="N61" i="7"/>
  <c r="J61" i="7"/>
  <c r="E61" i="7"/>
  <c r="N57" i="7"/>
  <c r="J57" i="7"/>
  <c r="E57" i="7"/>
  <c r="N53" i="7"/>
  <c r="J53" i="7"/>
  <c r="E53" i="7"/>
  <c r="N49" i="7"/>
  <c r="J49" i="7"/>
  <c r="E49" i="7"/>
  <c r="E45" i="7"/>
  <c r="J45" i="7"/>
  <c r="B44" i="7"/>
  <c r="I44" i="7"/>
  <c r="M44" i="7"/>
  <c r="F42" i="7"/>
  <c r="E41" i="7"/>
  <c r="J41" i="7"/>
  <c r="N41" i="7"/>
  <c r="B40" i="7"/>
  <c r="I40" i="7"/>
  <c r="M40" i="7"/>
  <c r="F38" i="7"/>
  <c r="E37" i="7"/>
  <c r="J37" i="7"/>
  <c r="N37" i="7"/>
  <c r="B36" i="7"/>
  <c r="I36" i="7"/>
  <c r="M36" i="7"/>
  <c r="F34" i="7"/>
  <c r="E33" i="7"/>
  <c r="J33" i="7"/>
  <c r="N33" i="7"/>
  <c r="G29" i="7"/>
  <c r="B25" i="7"/>
  <c r="I25" i="7"/>
  <c r="M25" i="7"/>
  <c r="E25" i="7"/>
  <c r="J25" i="7"/>
  <c r="N25" i="7"/>
  <c r="G21" i="7"/>
  <c r="B17" i="7"/>
  <c r="I17" i="7"/>
  <c r="M17" i="7"/>
  <c r="E17" i="7"/>
  <c r="J17" i="7"/>
  <c r="N17" i="7"/>
  <c r="G13" i="7"/>
  <c r="B9" i="7"/>
  <c r="I9" i="7"/>
  <c r="M9" i="7"/>
  <c r="E9" i="7"/>
  <c r="J9" i="7"/>
  <c r="N9" i="7"/>
  <c r="M6" i="7"/>
  <c r="G5" i="7"/>
  <c r="M81" i="7"/>
  <c r="I81" i="7"/>
  <c r="M77" i="7"/>
  <c r="I77" i="7"/>
  <c r="M73" i="7"/>
  <c r="I73" i="7"/>
  <c r="M69" i="7"/>
  <c r="I69" i="7"/>
  <c r="M65" i="7"/>
  <c r="I65" i="7"/>
  <c r="M61" i="7"/>
  <c r="I61" i="7"/>
  <c r="M57" i="7"/>
  <c r="I57" i="7"/>
  <c r="M53" i="7"/>
  <c r="I53" i="7"/>
  <c r="M49" i="7"/>
  <c r="I49" i="7"/>
  <c r="M45" i="7"/>
  <c r="G45" i="7"/>
  <c r="N44" i="7"/>
  <c r="G44" i="7"/>
  <c r="M42" i="7"/>
  <c r="G42" i="7"/>
  <c r="M41" i="7"/>
  <c r="G41" i="7"/>
  <c r="N40" i="7"/>
  <c r="G40" i="7"/>
  <c r="M38" i="7"/>
  <c r="G38" i="7"/>
  <c r="M37" i="7"/>
  <c r="G37" i="7"/>
  <c r="N36" i="7"/>
  <c r="G36" i="7"/>
  <c r="M34" i="7"/>
  <c r="G34" i="7"/>
  <c r="M33" i="7"/>
  <c r="G33" i="7"/>
  <c r="E30" i="7"/>
  <c r="J30" i="7"/>
  <c r="N30" i="7"/>
  <c r="F30" i="7"/>
  <c r="E22" i="7"/>
  <c r="J22" i="7"/>
  <c r="N22" i="7"/>
  <c r="F22" i="7"/>
  <c r="E14" i="7"/>
  <c r="J14" i="7"/>
  <c r="N14" i="7"/>
  <c r="F14" i="7"/>
  <c r="E6" i="7"/>
  <c r="J6" i="7"/>
  <c r="N6" i="7"/>
  <c r="F6" i="7"/>
  <c r="B29" i="7"/>
  <c r="I29" i="7"/>
  <c r="M29" i="7"/>
  <c r="E29" i="7"/>
  <c r="J29" i="7"/>
  <c r="N29" i="7"/>
  <c r="B21" i="7"/>
  <c r="I21" i="7"/>
  <c r="M21" i="7"/>
  <c r="E21" i="7"/>
  <c r="J21" i="7"/>
  <c r="N21" i="7"/>
  <c r="B13" i="7"/>
  <c r="I13" i="7"/>
  <c r="M13" i="7"/>
  <c r="E13" i="7"/>
  <c r="J13" i="7"/>
  <c r="N13" i="7"/>
  <c r="B5" i="7"/>
  <c r="I5" i="7"/>
  <c r="M5" i="7"/>
  <c r="E5" i="7"/>
  <c r="J5" i="7"/>
  <c r="N5" i="7"/>
  <c r="M32" i="7"/>
  <c r="I32" i="7"/>
  <c r="M28" i="7"/>
  <c r="I28" i="7"/>
  <c r="M24" i="7"/>
  <c r="I24" i="7"/>
  <c r="M20" i="7"/>
  <c r="I20" i="7"/>
  <c r="M16" i="7"/>
  <c r="I16" i="7"/>
  <c r="M12" i="7"/>
  <c r="I12" i="7"/>
  <c r="M8" i="7"/>
  <c r="I8" i="7"/>
  <c r="M4" i="7"/>
  <c r="I4" i="7"/>
  <c r="E3" i="7"/>
  <c r="F3" i="7"/>
  <c r="B3" i="7"/>
  <c r="J3" i="3"/>
  <c r="D7" i="3"/>
  <c r="A13" i="3"/>
  <c r="AF3" i="7" s="1"/>
  <c r="AC10" i="7" l="1"/>
  <c r="AD10" i="7"/>
  <c r="AE10" i="7"/>
  <c r="AA10" i="7"/>
  <c r="AB10" i="7"/>
  <c r="AB11" i="7"/>
  <c r="AE11" i="7"/>
  <c r="AC11" i="7"/>
  <c r="AD11" i="7"/>
  <c r="AA11" i="7"/>
  <c r="AA12" i="7"/>
  <c r="AE12" i="7"/>
  <c r="AD12" i="7"/>
  <c r="AB12" i="7"/>
  <c r="AC12" i="7"/>
  <c r="AB13" i="7"/>
  <c r="AE13" i="7"/>
  <c r="AD13" i="7"/>
  <c r="AC13" i="7"/>
  <c r="AA13" i="7"/>
  <c r="AE14" i="7"/>
  <c r="AC14" i="7"/>
  <c r="AB14" i="7"/>
  <c r="AA14" i="7"/>
  <c r="AD14" i="7"/>
  <c r="AC4" i="7"/>
  <c r="AA4" i="7"/>
  <c r="AD4" i="7"/>
  <c r="AE4" i="7"/>
  <c r="AB4" i="7"/>
  <c r="AB5" i="7"/>
  <c r="AE5" i="7"/>
  <c r="AC5" i="7"/>
  <c r="AD5" i="7"/>
  <c r="AA5" i="7"/>
  <c r="AE8" i="7"/>
  <c r="AC8" i="7"/>
  <c r="AB8" i="7"/>
  <c r="AA8" i="7"/>
  <c r="AD8" i="7"/>
  <c r="B27" i="9"/>
  <c r="AD3" i="7"/>
  <c r="AC3" i="7"/>
  <c r="AE3" i="7" s="1"/>
  <c r="AB3" i="7"/>
  <c r="J21" i="10"/>
  <c r="AA9" i="7"/>
  <c r="I27" i="9"/>
  <c r="B30" i="10"/>
  <c r="B36" i="9"/>
  <c r="B24" i="10"/>
  <c r="B30" i="9"/>
  <c r="B25" i="10"/>
  <c r="B31" i="9"/>
  <c r="C21" i="9"/>
  <c r="C13" i="3"/>
  <c r="B29" i="10" l="1"/>
  <c r="B3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CRK001:全角カナを半角カナに直すには関数　asc()　が便利です。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<sst xmlns="http://schemas.openxmlformats.org/spreadsheetml/2006/main" count="1000" uniqueCount="439">
  <si>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3"/>
  </si>
  <si>
    <t>①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3"/>
  </si>
  <si>
    <r>
      <t>②　「選手情報入力シート」に「ナンバー」「姓」「名」「カナ（半角カタカナ）」「国籍」「男女」「学年」「生年月日」「</t>
    </r>
    <r>
      <rPr>
        <sz val="14"/>
        <color rgb="FFFF0000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（２部は除く。）」（黄色いセル）を記入する。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ダンジョ</t>
    </rPh>
    <rPh sb="51" eb="55">
      <t>セイネンガッピ</t>
    </rPh>
    <rPh sb="66" eb="67">
      <t>ブ</t>
    </rPh>
    <rPh sb="68" eb="69">
      <t>ノゾ</t>
    </rPh>
    <rPh sb="74" eb="76">
      <t>キイロ</t>
    </rPh>
    <phoneticPr fontId="23"/>
  </si>
  <si>
    <t>ナンバー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</si>
  <si>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</si>
  <si>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</si>
  <si>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氏名半角カナ</t>
    <rPh sb="0" eb="2">
      <t>シメイ</t>
    </rPh>
    <rPh sb="2" eb="4">
      <t>ハンカク</t>
    </rPh>
    <phoneticPr fontId="1"/>
  </si>
  <si>
    <t>氏名英字</t>
    <rPh sb="0" eb="2">
      <t>シメイ</t>
    </rPh>
    <phoneticPr fontId="1"/>
  </si>
  <si>
    <t>国籍</t>
  </si>
  <si>
    <t>性別
男1
女2</t>
    <rPh sb="3" eb="4">
      <t>ナン</t>
    </rPh>
    <rPh sb="6" eb="7">
      <t>オンナ</t>
    </rPh>
    <phoneticPr fontId="1"/>
  </si>
  <si>
    <t>学年</t>
  </si>
  <si>
    <t>生年月日</t>
    <rPh sb="0" eb="4">
      <t>セイネンガッピ</t>
    </rPh>
    <phoneticPr fontId="1"/>
  </si>
  <si>
    <t>JAAF ID</t>
    <phoneticPr fontId="1"/>
  </si>
  <si>
    <t>青葉</t>
    <rPh sb="0" eb="2">
      <t>アオバ</t>
    </rPh>
    <phoneticPr fontId="1"/>
  </si>
  <si>
    <t>風太</t>
    <rPh sb="0" eb="2">
      <t>フウタ</t>
    </rPh>
    <phoneticPr fontId="1"/>
  </si>
  <si>
    <t>ｱｵﾊﾞ ﾌｳﾀ</t>
    <phoneticPr fontId="1"/>
  </si>
  <si>
    <t xml:space="preserve">AOBA Futa </t>
    <phoneticPr fontId="1"/>
  </si>
  <si>
    <t>JPN</t>
    <phoneticPr fontId="1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</si>
  <si>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3"/>
  </si>
  <si>
    <t>③　「データとりまとめシート」に「ナンバー」「競技コード」「申請記録」の必要事項を記入する。</t>
    <rPh sb="23" eb="25">
      <t>キョウギ</t>
    </rPh>
    <phoneticPr fontId="23"/>
  </si>
  <si>
    <t>　　※黄色のセルのみに記入し、その他のセルには記入しないでください。</t>
    <rPh sb="3" eb="5">
      <t>キイロ</t>
    </rPh>
    <phoneticPr fontId="23"/>
  </si>
  <si>
    <t>　　※競技コードは右側の表を参考にしてください。また、出場制限数を超えないよう留意してください。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7" eb="31">
      <t>シュツジョウセイゲン</t>
    </rPh>
    <rPh sb="31" eb="32">
      <t>スウ</t>
    </rPh>
    <rPh sb="33" eb="34">
      <t>コ</t>
    </rPh>
    <rPh sb="39" eb="41">
      <t>リュウイ</t>
    </rPh>
    <phoneticPr fontId="23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</si>
  <si>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3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</si>
  <si>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3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</si>
  <si>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キョウギ</t>
    </rPh>
    <rPh sb="16" eb="18">
      <t>キョウギ</t>
    </rPh>
    <rPh sb="23" eb="24">
      <t>チイ</t>
    </rPh>
    <rPh sb="26" eb="27">
      <t>ジュン</t>
    </rPh>
    <rPh sb="33" eb="34">
      <t>ジュン</t>
    </rPh>
    <rPh sb="49" eb="51">
      <t>キョウリョク</t>
    </rPh>
    <rPh sb="53" eb="54">
      <t>ネガ</t>
    </rPh>
    <phoneticPr fontId="23"/>
  </si>
  <si>
    <t xml:space="preserve">      ※性別間違いに注意してください。Error表示は出ましたら必ず修正してください。</t>
    <rPh sb="7" eb="11">
      <t>セイベツマチガ</t>
    </rPh>
    <rPh sb="13" eb="15">
      <t>チュウイ</t>
    </rPh>
    <rPh sb="27" eb="29">
      <t>ヒョウジ</t>
    </rPh>
    <rPh sb="30" eb="31">
      <t>デ</t>
    </rPh>
    <rPh sb="35" eb="36">
      <t>カナラ</t>
    </rPh>
    <rPh sb="37" eb="39">
      <t>シュウセイ</t>
    </rPh>
    <phoneticPr fontId="1"/>
  </si>
  <si>
    <t>④　「参加申込書」の男女それぞれのシートにある赤太枠内に必要事項を入力する。</t>
    <rPh sb="10" eb="12">
      <t>ダンジョ</t>
    </rPh>
    <rPh sb="28" eb="30">
      <t>ヒツヨウ</t>
    </rPh>
    <rPh sb="30" eb="32">
      <t>ジコウ</t>
    </rPh>
    <rPh sb="33" eb="35">
      <t>ニュウリョク</t>
    </rPh>
    <phoneticPr fontId="23"/>
  </si>
  <si>
    <t>　　※日付・登録団体名・所属長氏名・記載責任者氏名・記載責任者連絡先・競技役員氏名（最大３名）・個人種目数・リレー出場数</t>
    <phoneticPr fontId="23"/>
  </si>
  <si>
    <t>⑤　「参加申込書」の記載内容にミスがないか確認する。</t>
    <rPh sb="10" eb="12">
      <t>キサイ</t>
    </rPh>
    <rPh sb="12" eb="14">
      <t>ナイヨウ</t>
    </rPh>
    <rPh sb="21" eb="23">
      <t>カクニン</t>
    </rPh>
    <phoneticPr fontId="23"/>
  </si>
  <si>
    <t>⑤　申し込み用ファイルの名前を「所属コード・学校名・市民総体」に変更して保存する（例：５５千葉大附属市民総体）。</t>
    <rPh sb="16" eb="18">
      <t>ショゾク</t>
    </rPh>
    <rPh sb="26" eb="30">
      <t>シミンソウタイ</t>
    </rPh>
    <rPh sb="36" eb="38">
      <t>ホゾン</t>
    </rPh>
    <rPh sb="45" eb="50">
      <t>チバダイフゾク</t>
    </rPh>
    <rPh sb="50" eb="54">
      <t>シミンソウタイ</t>
    </rPh>
    <phoneticPr fontId="23"/>
  </si>
  <si>
    <t>　　※取りまとめがスムーズに進むのでよろしくお願いします。</t>
    <phoneticPr fontId="23"/>
  </si>
  <si>
    <t>＊＊①～⑤を完了して申し込みデータが完成になります＊＊</t>
    <rPh sb="10" eb="11">
      <t>モウ</t>
    </rPh>
    <rPh sb="12" eb="13">
      <t>コ</t>
    </rPh>
    <phoneticPr fontId="23"/>
  </si>
  <si>
    <t>【申し込み方法】</t>
    <rPh sb="1" eb="2">
      <t>モウ</t>
    </rPh>
    <rPh sb="3" eb="4">
      <t>コ</t>
    </rPh>
    <rPh sb="5" eb="7">
      <t>ホウホウ</t>
    </rPh>
    <phoneticPr fontId="23"/>
  </si>
  <si>
    <t>①　エクセルファイルを添付して下記アドレスまでメールの送信をお願いします。</t>
    <phoneticPr fontId="23"/>
  </si>
  <si>
    <t>　　その際、メールの件名には「所属コード・学校名・市民総体」と入力し送付してください（例：５５千葉大附属市民総体）。</t>
    <rPh sb="10" eb="12">
      <t>ケンメイ</t>
    </rPh>
    <rPh sb="15" eb="17">
      <t>ショゾク</t>
    </rPh>
    <rPh sb="25" eb="27">
      <t>シミン</t>
    </rPh>
    <rPh sb="27" eb="29">
      <t>ソウタイ</t>
    </rPh>
    <rPh sb="31" eb="33">
      <t>ニュウリョク</t>
    </rPh>
    <rPh sb="47" eb="52">
      <t>チバダイフゾク</t>
    </rPh>
    <rPh sb="52" eb="56">
      <t>シミンソウタイ</t>
    </rPh>
    <phoneticPr fontId="23"/>
  </si>
  <si>
    <t>　　（取りまとめがスムーズに進むのでよろしくお願いします。）</t>
    <phoneticPr fontId="23"/>
  </si>
  <si>
    <t>②　作成した申し込み用エクセルファイルから参加申込書のシートを印刷し(個人種目出場者が９０名を超える場合は印刷範囲を広げてください)、</t>
    <rPh sb="35" eb="42">
      <t>コジンシュモクシュツジョウシャ</t>
    </rPh>
    <rPh sb="45" eb="46">
      <t>メイ</t>
    </rPh>
    <rPh sb="47" eb="48">
      <t>コ</t>
    </rPh>
    <rPh sb="50" eb="52">
      <t>バアイ</t>
    </rPh>
    <rPh sb="53" eb="57">
      <t>インサツハンイ</t>
    </rPh>
    <rPh sb="58" eb="59">
      <t>ヒロ</t>
    </rPh>
    <phoneticPr fontId="23"/>
  </si>
  <si>
    <r>
      <rPr>
        <b/>
        <sz val="14"/>
        <color indexed="10"/>
        <rFont val="HG丸ｺﾞｼｯｸM-PRO"/>
        <family val="3"/>
        <charset val="128"/>
      </rPr>
      <t>　　「職印を押印した原本」</t>
    </r>
    <r>
      <rPr>
        <sz val="14"/>
        <color indexed="8"/>
        <rFont val="HG丸ｺﾞｼｯｸM-PRO"/>
        <family val="3"/>
        <charset val="128"/>
      </rPr>
      <t>と</t>
    </r>
    <r>
      <rPr>
        <b/>
        <sz val="14"/>
        <color indexed="10"/>
        <rFont val="HG丸ｺﾞｼｯｸM-PRO"/>
        <family val="3"/>
        <charset val="128"/>
      </rPr>
      <t>「原本のコピー２部」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31" eb="33">
      <t>テイシュツ</t>
    </rPh>
    <phoneticPr fontId="23"/>
  </si>
  <si>
    <t>③　①と②の両方が完了して、申込み完了となります。</t>
    <rPh sb="14" eb="16">
      <t>モウシコ</t>
    </rPh>
    <rPh sb="17" eb="19">
      <t>カンリョウ</t>
    </rPh>
    <phoneticPr fontId="23"/>
  </si>
  <si>
    <t>申し込み締切　⇒⇒⇒　データ　５月25日（火）データ17:00 必着</t>
    <rPh sb="0" eb="1">
      <t>モウ</t>
    </rPh>
    <rPh sb="2" eb="3">
      <t>コ</t>
    </rPh>
    <rPh sb="4" eb="5">
      <t>シ</t>
    </rPh>
    <rPh sb="5" eb="6">
      <t>キ</t>
    </rPh>
    <rPh sb="21" eb="22">
      <t>ヒ</t>
    </rPh>
    <rPh sb="32" eb="34">
      <t>ヒッチャク</t>
    </rPh>
    <phoneticPr fontId="23"/>
  </si>
  <si>
    <r>
      <rPr>
        <b/>
        <i/>
        <sz val="20"/>
        <color rgb="FFFF0000"/>
        <rFont val="HG丸ｺﾞｼｯｸM-PRO"/>
        <family val="3"/>
        <charset val="128"/>
      </rPr>
      <t>　　　　　　　　　　　　　　　</t>
    </r>
    <r>
      <rPr>
        <b/>
        <i/>
        <u/>
        <sz val="20"/>
        <color rgb="FFFF0000"/>
        <rFont val="HG丸ｺﾞｼｯｸM-PRO"/>
        <family val="3"/>
        <charset val="128"/>
      </rPr>
      <t>５月25日（火）参加申込書19:00必着</t>
    </r>
    <rPh sb="21" eb="22">
      <t>ヒ</t>
    </rPh>
    <rPh sb="23" eb="28">
      <t>サンカモウシコミショ</t>
    </rPh>
    <phoneticPr fontId="23"/>
  </si>
  <si>
    <t>申し込み先　：　〒２６0－0814　千葉市中央区南生実町258　千葉市立生浜中学校　鍵本正彦（学校番号：中12）</t>
    <rPh sb="21" eb="24">
      <t>チュウオウク</t>
    </rPh>
    <rPh sb="24" eb="25">
      <t>ミナミ</t>
    </rPh>
    <rPh sb="25" eb="28">
      <t>オユミチョウ</t>
    </rPh>
    <rPh sb="36" eb="38">
      <t>オイハマ</t>
    </rPh>
    <rPh sb="38" eb="39">
      <t>チュウ</t>
    </rPh>
    <rPh sb="42" eb="46">
      <t>カギモトマサヒコ</t>
    </rPh>
    <rPh sb="47" eb="49">
      <t>ガッコウ</t>
    </rPh>
    <rPh sb="49" eb="51">
      <t>バンゴウ</t>
    </rPh>
    <phoneticPr fontId="23"/>
  </si>
  <si>
    <t>　　TEL　：　０４３－２６８－２２００　　FAX　：　０４３－２６８－５８８９</t>
    <phoneticPr fontId="23"/>
  </si>
  <si>
    <r>
      <t>　　メールアドレス　：　</t>
    </r>
    <r>
      <rPr>
        <b/>
        <i/>
        <sz val="14"/>
        <color indexed="8"/>
        <rFont val="HG丸ｺﾞｼｯｸM-PRO"/>
        <family val="3"/>
        <charset val="128"/>
      </rPr>
      <t>ｃｈｉｂａｃｉｔｙ＿ｔｒａｃｋａｎｄｆｉｅｌｄ＠ｙａｈｏｏ.ｃｏ.ｊｐ</t>
    </r>
    <r>
      <rPr>
        <sz val="14"/>
        <color indexed="8"/>
        <rFont val="HG丸ｺﾞｼｯｸM-PRO"/>
        <family val="3"/>
        <charset val="128"/>
      </rPr>
      <t>　←こちらにメールを送信</t>
    </r>
    <phoneticPr fontId="23"/>
  </si>
  <si>
    <t>所属コードを以下の表から選択し、コードをA2セルに記入してください。</t>
    <rPh sb="0" eb="2">
      <t>ショゾク</t>
    </rPh>
    <rPh sb="6" eb="8">
      <t>イカ</t>
    </rPh>
    <rPh sb="9" eb="10">
      <t>ヒョウ</t>
    </rPh>
    <rPh sb="12" eb="14">
      <t>センタク</t>
    </rPh>
    <rPh sb="25" eb="27">
      <t>キニュウ</t>
    </rPh>
    <phoneticPr fontId="1"/>
  </si>
  <si>
    <t>このコードは本大会のみで有効です。（通常使用する学校番号やA～Gとは異なります。）</t>
    <rPh sb="6" eb="9">
      <t>ホンタイカイ</t>
    </rPh>
    <rPh sb="12" eb="14">
      <t>ユウコウ</t>
    </rPh>
    <rPh sb="18" eb="22">
      <t>ツウジョウシヨウ</t>
    </rPh>
    <rPh sb="24" eb="28">
      <t>ガッコウバンゴウ</t>
    </rPh>
    <rPh sb="34" eb="35">
      <t>コト</t>
    </rPh>
    <phoneticPr fontId="1"/>
  </si>
  <si>
    <t>クラブチームは所属コード62を使用し、表下段の黄色いセルを入力してください。</t>
    <rPh sb="7" eb="9">
      <t>ショゾク</t>
    </rPh>
    <rPh sb="15" eb="17">
      <t>シヨウ</t>
    </rPh>
    <rPh sb="19" eb="20">
      <t>ヒョウ</t>
    </rPh>
    <rPh sb="20" eb="22">
      <t>カダン</t>
    </rPh>
    <rPh sb="23" eb="25">
      <t>キイロ</t>
    </rPh>
    <rPh sb="29" eb="31">
      <t>ニュウリョク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</si>
  <si>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</si>
  <si>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</si>
  <si>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</si>
  <si>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</si>
  <si>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</si>
  <si>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所属名正式名称</t>
  </si>
  <si>
    <t>所属名英字</t>
  </si>
  <si>
    <t>加曽利中</t>
    <rPh sb="0" eb="3">
      <t>カソリ</t>
    </rPh>
    <rPh sb="3" eb="4">
      <t>チュウ</t>
    </rPh>
    <phoneticPr fontId="1"/>
  </si>
  <si>
    <t>ｶｿﾘ</t>
    <phoneticPr fontId="1"/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</si>
  <si>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</si>
  <si>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</si>
  <si>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末広中</t>
    <rPh sb="0" eb="2">
      <t>スエヒロ</t>
    </rPh>
    <rPh sb="2" eb="3">
      <t>チュウ</t>
    </rPh>
    <phoneticPr fontId="1"/>
  </si>
  <si>
    <t>ｽｴﾋﾛ</t>
    <phoneticPr fontId="1"/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</si>
  <si>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</si>
  <si>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</si>
  <si>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葛城中</t>
  </si>
  <si>
    <t>ｶﾂﾗｷﾞ</t>
    <phoneticPr fontId="1"/>
  </si>
  <si>
    <t>千葉市立葛城中学校</t>
  </si>
  <si>
    <t>KATSURAGI</t>
    <phoneticPr fontId="1"/>
  </si>
  <si>
    <t>椿森中</t>
  </si>
  <si>
    <t>ﾂﾊﾞｷﾓﾘ</t>
    <phoneticPr fontId="1"/>
  </si>
  <si>
    <t>千葉市立椿森中学校</t>
  </si>
  <si>
    <t>TSUBAKIMORI</t>
    <phoneticPr fontId="1"/>
  </si>
  <si>
    <t>緑町中</t>
  </si>
  <si>
    <t>ﾐﾄﾞﾘﾏﾁ</t>
    <phoneticPr fontId="1"/>
  </si>
  <si>
    <t>千葉市立緑町中学校</t>
  </si>
  <si>
    <t>MIDORIMACHI</t>
    <phoneticPr fontId="1"/>
  </si>
  <si>
    <t>小中台中</t>
  </si>
  <si>
    <t>ｺﾅｶﾀﾞｲ</t>
    <phoneticPr fontId="1"/>
  </si>
  <si>
    <t>千葉市立小中台中学校</t>
  </si>
  <si>
    <t>KONAKADAI</t>
    <phoneticPr fontId="1"/>
  </si>
  <si>
    <t>花園中</t>
  </si>
  <si>
    <t>ﾊﾅｿﾞﾉ</t>
    <phoneticPr fontId="1"/>
  </si>
  <si>
    <t>千葉市立花園中学校</t>
  </si>
  <si>
    <t>HANAZONO</t>
    <phoneticPr fontId="1"/>
  </si>
  <si>
    <t>新宿中</t>
  </si>
  <si>
    <t>ｼﾝｼﾞｭｸ</t>
    <phoneticPr fontId="1"/>
  </si>
  <si>
    <t>千葉市立新宿中学校</t>
  </si>
  <si>
    <t>SHINJIKU</t>
    <phoneticPr fontId="1"/>
  </si>
  <si>
    <t>蘇我中</t>
  </si>
  <si>
    <t>ｿｶﾞ</t>
    <phoneticPr fontId="1"/>
  </si>
  <si>
    <t>千葉市立蘇我中学校</t>
  </si>
  <si>
    <t>SOGA</t>
    <phoneticPr fontId="1"/>
  </si>
  <si>
    <t>犢橋中</t>
  </si>
  <si>
    <t>ｺﾃﾊｼ</t>
    <phoneticPr fontId="1"/>
  </si>
  <si>
    <t>千葉市立犢橋中学校</t>
  </si>
  <si>
    <t>KOTEHASHI</t>
    <phoneticPr fontId="1"/>
  </si>
  <si>
    <t>幕張中</t>
  </si>
  <si>
    <t>ﾏｸﾊﾘ</t>
    <phoneticPr fontId="1"/>
  </si>
  <si>
    <t>千葉市立幕張中学校</t>
  </si>
  <si>
    <t>MAKUHARI</t>
    <phoneticPr fontId="1"/>
  </si>
  <si>
    <t>生浜中</t>
  </si>
  <si>
    <t>ｵｲﾊﾏ</t>
    <phoneticPr fontId="1"/>
  </si>
  <si>
    <t>千葉市立生浜中学校</t>
  </si>
  <si>
    <t>OIHAMA</t>
    <phoneticPr fontId="1"/>
  </si>
  <si>
    <t>誉田中</t>
  </si>
  <si>
    <t>ﾎﾝﾀﾞ</t>
    <phoneticPr fontId="1"/>
  </si>
  <si>
    <t>千葉市立誉田中学校</t>
  </si>
  <si>
    <t>HONDA</t>
    <phoneticPr fontId="1"/>
  </si>
  <si>
    <t>轟町中</t>
  </si>
  <si>
    <t>ﾄﾄﾞﾛｷﾁｮｳ</t>
    <phoneticPr fontId="1"/>
  </si>
  <si>
    <t>千葉市立轟町中学校</t>
  </si>
  <si>
    <t>TODOROKICHO</t>
    <phoneticPr fontId="1"/>
  </si>
  <si>
    <t>松ケ丘中</t>
  </si>
  <si>
    <t>ﾏﾂｶﾞｵｶ</t>
    <phoneticPr fontId="1"/>
  </si>
  <si>
    <t>千葉市立松ケ丘中学校</t>
  </si>
  <si>
    <t>MATSUGAOKA</t>
    <phoneticPr fontId="1"/>
  </si>
  <si>
    <t>白井中</t>
  </si>
  <si>
    <t>ｼﾗｲ</t>
    <phoneticPr fontId="1"/>
  </si>
  <si>
    <t>千葉市立白井中学校</t>
  </si>
  <si>
    <t>SHIRAI</t>
    <phoneticPr fontId="1"/>
  </si>
  <si>
    <t>更科中</t>
  </si>
  <si>
    <t>ｻﾗｼﾅ</t>
    <phoneticPr fontId="1"/>
  </si>
  <si>
    <t>千葉市立更科中学校</t>
  </si>
  <si>
    <t>SARASHINA</t>
    <phoneticPr fontId="1"/>
  </si>
  <si>
    <t>川戸中</t>
  </si>
  <si>
    <t>ｶﾜﾄﾞ</t>
    <phoneticPr fontId="1"/>
  </si>
  <si>
    <t>千葉市立川戸中学校</t>
  </si>
  <si>
    <t>KAWADO</t>
    <phoneticPr fontId="1"/>
  </si>
  <si>
    <t>稲毛中</t>
  </si>
  <si>
    <t>ｲﾅｹﾞ</t>
    <phoneticPr fontId="1"/>
  </si>
  <si>
    <t>千葉市立稲毛中学校</t>
  </si>
  <si>
    <t>INAGE</t>
    <phoneticPr fontId="1"/>
  </si>
  <si>
    <t>千草台中</t>
  </si>
  <si>
    <t>ﾁｸﾞｻﾀﾞｲ</t>
    <phoneticPr fontId="1"/>
  </si>
  <si>
    <t>千葉市立千草台中学校</t>
  </si>
  <si>
    <t>CHIGUSADAI</t>
    <phoneticPr fontId="1"/>
  </si>
  <si>
    <t>幸町一中</t>
  </si>
  <si>
    <t>ｻｲﾜｲﾁｮｳﾀﾞｲｲﾁ</t>
    <phoneticPr fontId="1"/>
  </si>
  <si>
    <t>千葉市立幸町第一中学校</t>
    <rPh sb="6" eb="7">
      <t>ダイ</t>
    </rPh>
    <phoneticPr fontId="1"/>
  </si>
  <si>
    <t>SAIWAICHO1</t>
    <phoneticPr fontId="1"/>
  </si>
  <si>
    <t>土気中</t>
  </si>
  <si>
    <t>ﾄｹ</t>
    <phoneticPr fontId="1"/>
  </si>
  <si>
    <t>千葉市立土気中学校</t>
  </si>
  <si>
    <t>TOKE</t>
    <phoneticPr fontId="1"/>
  </si>
  <si>
    <t>千城台西中</t>
  </si>
  <si>
    <t>ﾁｼﾛﾀﾞｲﾆｼ</t>
    <phoneticPr fontId="1"/>
  </si>
  <si>
    <t>千葉市立千城台西中学校</t>
  </si>
  <si>
    <t>CHISHIRODAINISHI</t>
    <phoneticPr fontId="1"/>
  </si>
  <si>
    <t>星久喜中</t>
  </si>
  <si>
    <t>ﾎｼｸｷ</t>
    <phoneticPr fontId="1"/>
  </si>
  <si>
    <t>千葉市立星久喜中学校</t>
  </si>
  <si>
    <t>HOSHIKUKI</t>
    <phoneticPr fontId="1"/>
  </si>
  <si>
    <t>こてはし台中</t>
  </si>
  <si>
    <t>ｺﾃﾊｼﾀﾞｲ</t>
    <phoneticPr fontId="1"/>
  </si>
  <si>
    <t>千葉市立こてはし台中学校</t>
  </si>
  <si>
    <t>KOTEHASHIDAI</t>
    <phoneticPr fontId="1"/>
  </si>
  <si>
    <t>さつきが丘中</t>
  </si>
  <si>
    <t>ｻﾂｷｶﾞｵｶ</t>
    <phoneticPr fontId="1"/>
  </si>
  <si>
    <t>千葉市立さつきが丘中学校</t>
  </si>
  <si>
    <t>SATSUKIGAOKA</t>
    <phoneticPr fontId="1"/>
  </si>
  <si>
    <t>大宮中</t>
  </si>
  <si>
    <t>ｵｵﾐﾔ</t>
    <phoneticPr fontId="1"/>
  </si>
  <si>
    <t>千葉市立大宮中学校</t>
  </si>
  <si>
    <t>OMIYA</t>
    <phoneticPr fontId="1"/>
  </si>
  <si>
    <t>草野中</t>
  </si>
  <si>
    <t>ｸｻﾉ</t>
    <phoneticPr fontId="1"/>
  </si>
  <si>
    <t>千葉市立草野中学校</t>
  </si>
  <si>
    <t>KUSANO</t>
    <phoneticPr fontId="1"/>
  </si>
  <si>
    <t>幕張西中</t>
  </si>
  <si>
    <t>ﾏｸﾊﾘﾆｼ</t>
    <phoneticPr fontId="1"/>
  </si>
  <si>
    <t>千葉市立幕張西中学校</t>
  </si>
  <si>
    <t>MAKUHARINISHI</t>
    <phoneticPr fontId="1"/>
  </si>
  <si>
    <t>都賀中</t>
  </si>
  <si>
    <t>ﾂｶﾞ</t>
    <phoneticPr fontId="1"/>
  </si>
  <si>
    <t>千葉市立都賀中学校</t>
  </si>
  <si>
    <t>TSUGA</t>
    <phoneticPr fontId="1"/>
  </si>
  <si>
    <t>千城台南中</t>
  </si>
  <si>
    <t>ﾁｼﾛﾀﾞｲﾐﾅﾐ</t>
    <phoneticPr fontId="1"/>
  </si>
  <si>
    <t>千葉市立千城台南中学校</t>
  </si>
  <si>
    <t>CHISHIRODAIMINAMI</t>
    <phoneticPr fontId="1"/>
  </si>
  <si>
    <t>みつわ台中</t>
  </si>
  <si>
    <t>ﾐﾂﾜﾀﾞｲ</t>
    <phoneticPr fontId="1"/>
  </si>
  <si>
    <t>千葉市立みつわ台中学校</t>
  </si>
  <si>
    <t>MITSUWADAI</t>
    <phoneticPr fontId="1"/>
  </si>
  <si>
    <t>緑が丘中</t>
  </si>
  <si>
    <t>ﾐﾄﾞﾘｶﾞｵｶ</t>
    <phoneticPr fontId="1"/>
  </si>
  <si>
    <t>千葉市立緑が丘中学校</t>
  </si>
  <si>
    <t>MIDORIGAOKA</t>
    <phoneticPr fontId="1"/>
  </si>
  <si>
    <t>天戸中</t>
  </si>
  <si>
    <t>ｱﾏﾄﾞ</t>
    <phoneticPr fontId="1"/>
  </si>
  <si>
    <t>千葉市立天戸中学校</t>
  </si>
  <si>
    <t>AMADO</t>
    <phoneticPr fontId="1"/>
  </si>
  <si>
    <t>若松中</t>
  </si>
  <si>
    <t>ﾜｶﾏﾂ</t>
    <phoneticPr fontId="1"/>
  </si>
  <si>
    <t>千葉市立若松中学校</t>
  </si>
  <si>
    <t>WAKAMATSU</t>
    <phoneticPr fontId="1"/>
  </si>
  <si>
    <t>高浜中</t>
  </si>
  <si>
    <t>ﾀｶﾊﾏ</t>
    <phoneticPr fontId="1"/>
  </si>
  <si>
    <t>千葉市立高浜中学校</t>
  </si>
  <si>
    <t>TAKAHAMA</t>
    <phoneticPr fontId="1"/>
  </si>
  <si>
    <t>幸町二中</t>
  </si>
  <si>
    <t>ｻｲﾜｲﾁｮｳﾀﾞｲﾆ</t>
    <phoneticPr fontId="1"/>
  </si>
  <si>
    <t>千葉市立幸町二中学校</t>
  </si>
  <si>
    <t>SAIWAICHO2</t>
    <phoneticPr fontId="1"/>
  </si>
  <si>
    <t>山王中</t>
  </si>
  <si>
    <t>ｻﾝﾉｳ</t>
    <phoneticPr fontId="1"/>
  </si>
  <si>
    <t>千葉市立山王中学校</t>
  </si>
  <si>
    <t>SANNO</t>
    <phoneticPr fontId="1"/>
  </si>
  <si>
    <t>稲浜中</t>
  </si>
  <si>
    <t>ｲﾅﾊﾏ</t>
    <phoneticPr fontId="1"/>
  </si>
  <si>
    <t>千葉市立稲浜中学校</t>
  </si>
  <si>
    <t>INAHAMA</t>
    <phoneticPr fontId="1"/>
  </si>
  <si>
    <t>朝日ケ丘中</t>
  </si>
  <si>
    <t>ｱｻﾋｶﾞｵｶ</t>
    <phoneticPr fontId="1"/>
  </si>
  <si>
    <t>千葉市立朝日ケ丘中学校</t>
  </si>
  <si>
    <t>ASAHIGAOKA</t>
    <phoneticPr fontId="1"/>
  </si>
  <si>
    <t>貝塚中</t>
  </si>
  <si>
    <t>ｶｲﾂﾞｶ</t>
    <phoneticPr fontId="1"/>
  </si>
  <si>
    <t>千葉市立貝塚中学校</t>
  </si>
  <si>
    <t>KAIZUKA</t>
    <phoneticPr fontId="1"/>
  </si>
  <si>
    <t>越智中</t>
  </si>
  <si>
    <t>ｵﾁ</t>
    <phoneticPr fontId="1"/>
  </si>
  <si>
    <t>千葉市立越智中学校</t>
  </si>
  <si>
    <t>OCHI</t>
    <phoneticPr fontId="1"/>
  </si>
  <si>
    <t>泉谷中</t>
  </si>
  <si>
    <t>ｲｽﾞﾐﾔ</t>
    <phoneticPr fontId="1"/>
  </si>
  <si>
    <t>千葉市立泉谷中学校</t>
  </si>
  <si>
    <t>IZUMIYA</t>
    <phoneticPr fontId="1"/>
  </si>
  <si>
    <t>幕張本郷中</t>
  </si>
  <si>
    <t>ﾏｸﾊﾘﾎﾝｺﾞｳ</t>
    <phoneticPr fontId="1"/>
  </si>
  <si>
    <t>千葉市立幕張本郷中学校</t>
  </si>
  <si>
    <t>MAKUHARIHONGO</t>
    <phoneticPr fontId="1"/>
  </si>
  <si>
    <t>土気南中</t>
  </si>
  <si>
    <t>ﾄｹﾐﾅﾐ</t>
    <phoneticPr fontId="1"/>
  </si>
  <si>
    <t>千葉市立土気南中学校</t>
  </si>
  <si>
    <t>TOKEMINAMI</t>
    <phoneticPr fontId="1"/>
  </si>
  <si>
    <t>打瀬中</t>
  </si>
  <si>
    <t>ｳﾀｾ</t>
    <phoneticPr fontId="1"/>
  </si>
  <si>
    <t>千葉市立打瀬中学校</t>
  </si>
  <si>
    <t>UTASE</t>
    <phoneticPr fontId="1"/>
  </si>
  <si>
    <t>有吉中</t>
  </si>
  <si>
    <t>ｱﾘﾖｱｼ</t>
    <phoneticPr fontId="1"/>
  </si>
  <si>
    <t>千葉市立有吉中学校</t>
  </si>
  <si>
    <t>ARIYOSHI</t>
    <phoneticPr fontId="1"/>
  </si>
  <si>
    <t>大椎中</t>
  </si>
  <si>
    <t>ｵｵｼﾞ</t>
    <phoneticPr fontId="1"/>
  </si>
  <si>
    <t>千葉市立大椎中学校</t>
  </si>
  <si>
    <t>OHJI</t>
    <phoneticPr fontId="1"/>
  </si>
  <si>
    <t>稲毛高附属中</t>
  </si>
  <si>
    <t>ｲﾅｹﾞｺｳﾌｿﾞｸ</t>
    <phoneticPr fontId="1"/>
  </si>
  <si>
    <t>千葉市立稲毛高附属中学校</t>
  </si>
  <si>
    <t>INAGEFUZOKU</t>
    <phoneticPr fontId="1"/>
  </si>
  <si>
    <t>真砂中</t>
  </si>
  <si>
    <t>ﾏｻｺﾞ</t>
    <phoneticPr fontId="1"/>
  </si>
  <si>
    <t>千葉市立真砂中学校</t>
  </si>
  <si>
    <t>MASAGO</t>
    <phoneticPr fontId="1"/>
  </si>
  <si>
    <t>おゆみ野南中</t>
  </si>
  <si>
    <t>ｵﾕﾐﾉﾐﾅﾐ</t>
    <phoneticPr fontId="1"/>
  </si>
  <si>
    <t>千葉市立おゆみ野南中学校</t>
  </si>
  <si>
    <t>OYUMINOMINAMI</t>
    <phoneticPr fontId="1"/>
  </si>
  <si>
    <t>磯辺中</t>
  </si>
  <si>
    <t>ｲｿﾍﾞ</t>
    <phoneticPr fontId="1"/>
  </si>
  <si>
    <t>千葉市立磯辺中学校</t>
  </si>
  <si>
    <t>ISOBE</t>
    <phoneticPr fontId="1"/>
  </si>
  <si>
    <t>花見川中</t>
  </si>
  <si>
    <t>ﾊﾅﾐｶﾞﾜ</t>
    <phoneticPr fontId="1"/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</si>
  <si>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</si>
  <si>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</si>
  <si>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</si>
  <si>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ﾀｶｽ</t>
    <phoneticPr fontId="1"/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</si>
  <si>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</si>
  <si>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</si>
  <si>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千葉大附属中</t>
  </si>
  <si>
    <t>ﾁﾊﾞﾀﾞｲﾌｿﾞｸ</t>
    <phoneticPr fontId="1"/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</si>
  <si>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</si>
  <si>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</si>
  <si>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</si>
  <si>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ｼﾌﾞﾔﾏｸﾊﾘ</t>
    <phoneticPr fontId="1"/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</si>
  <si>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</si>
  <si>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</si>
  <si>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</si>
  <si>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</si>
  <si>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</si>
  <si>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</si>
  <si>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</si>
  <si>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ｼｮｳﾜｼｭｳｴｲ</t>
    <phoneticPr fontId="1"/>
  </si>
  <si>
    <t>昭和学院秀英中学校</t>
    <rPh sb="2" eb="4">
      <t>ガクイン</t>
    </rPh>
    <phoneticPr fontId="1"/>
  </si>
  <si>
    <t>SHOWASHUEI</t>
    <phoneticPr fontId="1"/>
  </si>
  <si>
    <t>千葉朝鮮</t>
    <rPh sb="0" eb="2">
      <t>チバ</t>
    </rPh>
    <rPh sb="2" eb="4">
      <t>チョウセン</t>
    </rPh>
    <phoneticPr fontId="1"/>
  </si>
  <si>
    <t>ﾁﾊﾞﾁｮｳｾﾝ</t>
    <phoneticPr fontId="1"/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</si>
  <si>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</si>
  <si>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</si>
  <si>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</si>
  <si>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ﾁﾊﾞﾒｲﾄｸ</t>
    <phoneticPr fontId="1"/>
  </si>
  <si>
    <t>千葉明徳中学校</t>
    <phoneticPr fontId="1"/>
  </si>
  <si>
    <t>CHIBAMEITOKU</t>
    <phoneticPr fontId="1"/>
  </si>
  <si>
    <t>県千葉中</t>
  </si>
  <si>
    <t>ｹﾝﾁﾊﾞﾁｭｳ</t>
    <phoneticPr fontId="1"/>
  </si>
  <si>
    <t>千葉県立千葉中学校</t>
    <rPh sb="2" eb="4">
      <t>ケンリツ</t>
    </rPh>
    <phoneticPr fontId="1"/>
  </si>
  <si>
    <t>KENCHIBA</t>
    <phoneticPr fontId="1"/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</si>
  <si>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</si>
  <si>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競技者NO</t>
  </si>
  <si>
    <t>個人所属地名</t>
  </si>
  <si>
    <t>陸連コード</t>
  </si>
  <si>
    <t>&lt;男子リレー&gt;</t>
    <rPh sb="1" eb="3">
      <t>ダンシ</t>
    </rPh>
    <phoneticPr fontId="1"/>
  </si>
  <si>
    <t>&lt;女子リレー&gt;</t>
    <rPh sb="1" eb="3">
      <t>ジョシ</t>
    </rPh>
    <phoneticPr fontId="1"/>
  </si>
  <si>
    <t>競技者ID</t>
    <rPh sb="0" eb="3">
      <t>キョウギシャ</t>
    </rPh>
    <phoneticPr fontId="1"/>
  </si>
  <si>
    <t>No.</t>
    <phoneticPr fontId="1"/>
  </si>
  <si>
    <t>氏名</t>
    <rPh sb="0" eb="2">
      <t>シメイ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</si>
  <si>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</si>
  <si>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</si>
  <si>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t>2種目出場する選手は、競技①の方が競技コードが小さくなるようにしてください。
また、競技①の競技コードが小さい選手からの順（男子1年100m→女子OP棒高跳び）に入力してください。</t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2" eb="44">
      <t>キョウギ</t>
    </rPh>
    <rPh sb="46" eb="48">
      <t>キョウギ</t>
    </rPh>
    <rPh sb="52" eb="53">
      <t>チイ</t>
    </rPh>
    <rPh sb="55" eb="57">
      <t>センシュ</t>
    </rPh>
    <rPh sb="60" eb="61">
      <t>ジュン</t>
    </rPh>
    <rPh sb="62" eb="64">
      <t>ダンシ</t>
    </rPh>
    <rPh sb="65" eb="66">
      <t>ネン</t>
    </rPh>
    <rPh sb="71" eb="73">
      <t>ジョシ</t>
    </rPh>
    <rPh sb="75" eb="78">
      <t>ボウタカト</t>
    </rPh>
    <rPh sb="81" eb="83">
      <t>ニュウリョク</t>
    </rPh>
    <phoneticPr fontId="1"/>
  </si>
  <si>
    <t>選手情報</t>
    <rPh sb="0" eb="4">
      <t>センシュジョウホウ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</si>
  <si>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</si>
  <si>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</si>
  <si>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</si>
  <si>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</si>
  <si>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</si>
  <si>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</si>
  <si>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</si>
  <si>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出場競技名</t>
    <rPh sb="0" eb="4">
      <t>シュツジョウキョウギ</t>
    </rPh>
    <rPh sb="4" eb="5">
      <t>メイ</t>
    </rPh>
    <phoneticPr fontId="1"/>
  </si>
  <si>
    <t>申請記録</t>
    <rPh sb="0" eb="4">
      <t>シンセイキロク</t>
    </rPh>
    <phoneticPr fontId="1"/>
  </si>
  <si>
    <t>性別確認</t>
    <rPh sb="0" eb="2">
      <t>セイベツ</t>
    </rPh>
    <rPh sb="2" eb="4">
      <t>カクニン</t>
    </rPh>
    <phoneticPr fontId="1"/>
  </si>
  <si>
    <t>中学1年男子100m</t>
  </si>
  <si>
    <t>中学2年男子100m</t>
  </si>
  <si>
    <t>中学3年男子100m</t>
  </si>
  <si>
    <t>中学共通男子200m</t>
  </si>
  <si>
    <t>中学共通男子400m</t>
  </si>
  <si>
    <t>中学共通男子800m</t>
  </si>
  <si>
    <t>中学1年男子1500m</t>
  </si>
  <si>
    <t>中学2・3年男子1500m</t>
    <rPh sb="5" eb="6">
      <t>ネン</t>
    </rPh>
    <phoneticPr fontId="1"/>
  </si>
  <si>
    <t>中学共通男子3000m</t>
  </si>
  <si>
    <t>中学共通男子110mH(0.914m)</t>
  </si>
  <si>
    <t>中学共通男子4X100mR</t>
  </si>
  <si>
    <t>中学共通男子走高跳</t>
  </si>
  <si>
    <t>中学共通男子棒高跳</t>
  </si>
  <si>
    <t>中学1年男子走幅跳</t>
  </si>
  <si>
    <t>中学2・3男子走幅跳</t>
    <phoneticPr fontId="1"/>
  </si>
  <si>
    <t>中学共通男子砲丸投(5.000kg)</t>
  </si>
  <si>
    <t>中学共通男子四種競技(男子)</t>
  </si>
  <si>
    <t>中学共通男子オープン棒高跳</t>
  </si>
  <si>
    <t>中学1年女子100m</t>
  </si>
  <si>
    <t>中学2年女子100m</t>
  </si>
  <si>
    <t>中学3年女子100m</t>
  </si>
  <si>
    <t>中学共通女子200m</t>
  </si>
  <si>
    <t>中学共通女子800m</t>
  </si>
  <si>
    <t>中学共通女子1500m</t>
  </si>
  <si>
    <t>中学共通女子100mH(0.762m)</t>
  </si>
  <si>
    <t>中学共通女子4X100mR</t>
  </si>
  <si>
    <t>中学共通女子走高跳</t>
  </si>
  <si>
    <t>中学共通女子棒高跳</t>
  </si>
  <si>
    <t>中学1年女子走幅跳</t>
  </si>
  <si>
    <t>中学2・3年女子走幅跳</t>
    <rPh sb="5" eb="6">
      <t>ネン</t>
    </rPh>
    <phoneticPr fontId="1"/>
  </si>
  <si>
    <t>中学共通女子砲丸投(2.721kg)</t>
  </si>
  <si>
    <t>中学共通女子四種競技(女子)</t>
  </si>
  <si>
    <t>中学共通女子オープン棒高跳</t>
  </si>
  <si>
    <t>千葉市民総合体育大会陸上競技大会　参加申し込み書</t>
    <rPh sb="0" eb="2">
      <t>チバ</t>
    </rPh>
    <rPh sb="2" eb="4">
      <t>シミン</t>
    </rPh>
    <rPh sb="4" eb="6">
      <t>ソウゴウ</t>
    </rPh>
    <rPh sb="6" eb="8">
      <t>タイイク</t>
    </rPh>
    <rPh sb="8" eb="10">
      <t>タイカイ</t>
    </rPh>
    <rPh sb="10" eb="12">
      <t>リクジョウ</t>
    </rPh>
    <rPh sb="12" eb="14">
      <t>キョウギ</t>
    </rPh>
    <rPh sb="14" eb="16">
      <t>タイカイ</t>
    </rPh>
    <rPh sb="17" eb="19">
      <t>サンカ</t>
    </rPh>
    <rPh sb="19" eb="20">
      <t>モウ</t>
    </rPh>
    <rPh sb="21" eb="22">
      <t>コ</t>
    </rPh>
    <rPh sb="23" eb="24">
      <t>ショ</t>
    </rPh>
    <phoneticPr fontId="23"/>
  </si>
  <si>
    <t>学校番号</t>
    <rPh sb="0" eb="2">
      <t>ガッコウ</t>
    </rPh>
    <rPh sb="2" eb="4">
      <t>バンゴウ</t>
    </rPh>
    <phoneticPr fontId="23"/>
  </si>
  <si>
    <t>千葉市陸上競技協会　会長　様</t>
    <rPh sb="0" eb="3">
      <t>チバシ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4">
      <t>サマ</t>
    </rPh>
    <phoneticPr fontId="23"/>
  </si>
  <si>
    <t>←こちらだけは通常の学校番号、A～Gです。</t>
    <rPh sb="7" eb="9">
      <t>ツウジョウ</t>
    </rPh>
    <rPh sb="10" eb="14">
      <t>ガッコウバンゴウ</t>
    </rPh>
    <phoneticPr fontId="1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</si>
  <si>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3"/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</si>
  <si>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</si>
  <si>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</si>
  <si>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</si>
  <si>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登録団体名</t>
    <rPh sb="0" eb="2">
      <t>トウロク</t>
    </rPh>
    <rPh sb="2" eb="4">
      <t>ダンタイ</t>
    </rPh>
    <rPh sb="4" eb="5">
      <t>メイ</t>
    </rPh>
    <phoneticPr fontId="23"/>
  </si>
  <si>
    <t>所属長</t>
    <rPh sb="0" eb="3">
      <t>ショゾクチョウ</t>
    </rPh>
    <phoneticPr fontId="23"/>
  </si>
  <si>
    <t>職印</t>
    <rPh sb="0" eb="1">
      <t>ショク</t>
    </rPh>
    <rPh sb="1" eb="2">
      <t>イン</t>
    </rPh>
    <phoneticPr fontId="23"/>
  </si>
  <si>
    <t>記載責任者</t>
    <rPh sb="0" eb="2">
      <t>キサイ</t>
    </rPh>
    <rPh sb="2" eb="5">
      <t>セキニンシャ</t>
    </rPh>
    <phoneticPr fontId="23"/>
  </si>
  <si>
    <t>印</t>
    <rPh sb="0" eb="1">
      <t>イン</t>
    </rPh>
    <phoneticPr fontId="23"/>
  </si>
  <si>
    <t>氏　名</t>
    <rPh sb="0" eb="1">
      <t>シ</t>
    </rPh>
    <rPh sb="2" eb="3">
      <t>メイ</t>
    </rPh>
    <phoneticPr fontId="23"/>
  </si>
  <si>
    <t>（中学校・高等学校のみ）</t>
    <rPh sb="1" eb="4">
      <t>チュウガッコウ</t>
    </rPh>
    <rPh sb="5" eb="9">
      <t>コウトウガッコウ</t>
    </rPh>
    <phoneticPr fontId="1"/>
  </si>
  <si>
    <t>※データ取りまとめの際緊急の連絡をする場合があります。</t>
  </si>
  <si>
    <t>男子</t>
    <rPh sb="0" eb="2">
      <t>ダンシ</t>
    </rPh>
    <phoneticPr fontId="23"/>
  </si>
  <si>
    <t>女子</t>
    <rPh sb="0" eb="2">
      <t>ジョシ</t>
    </rPh>
    <phoneticPr fontId="23"/>
  </si>
  <si>
    <t>連絡先</t>
    <rPh sb="0" eb="3">
      <t>レンラクサキ</t>
    </rPh>
    <phoneticPr fontId="23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</si>
  <si>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3"/>
  </si>
  <si>
    <t>参加数</t>
    <rPh sb="0" eb="3">
      <t>サンカスウ</t>
    </rPh>
    <phoneticPr fontId="23"/>
  </si>
  <si>
    <t>個人種目数</t>
    <rPh sb="0" eb="2">
      <t>コジン</t>
    </rPh>
    <rPh sb="2" eb="4">
      <t>シュモク</t>
    </rPh>
    <rPh sb="4" eb="5">
      <t>スウ</t>
    </rPh>
    <phoneticPr fontId="23"/>
  </si>
  <si>
    <t>リレー出場数</t>
    <rPh sb="3" eb="5">
      <t>シュツジョウ</t>
    </rPh>
    <rPh sb="5" eb="6">
      <t>スウ</t>
    </rPh>
    <phoneticPr fontId="23"/>
  </si>
  <si>
    <t>競技役員</t>
    <rPh sb="0" eb="2">
      <t>キョウギ</t>
    </rPh>
    <rPh sb="2" eb="4">
      <t>ヤクイン</t>
    </rPh>
    <phoneticPr fontId="23"/>
  </si>
  <si>
    <t>参加料</t>
    <rPh sb="0" eb="3">
      <t>サンカリョウ</t>
    </rPh>
    <phoneticPr fontId="23"/>
  </si>
  <si>
    <t>個人種目参加料</t>
    <rPh sb="0" eb="2">
      <t>コジン</t>
    </rPh>
    <rPh sb="2" eb="4">
      <t>シュモク</t>
    </rPh>
    <rPh sb="4" eb="7">
      <t>サンカリョウ</t>
    </rPh>
    <phoneticPr fontId="23"/>
  </si>
  <si>
    <t>氏　名　①</t>
    <rPh sb="0" eb="1">
      <t>シ</t>
    </rPh>
    <rPh sb="2" eb="3">
      <t>メイ</t>
    </rPh>
    <phoneticPr fontId="23"/>
  </si>
  <si>
    <t>リレー参加料</t>
    <rPh sb="3" eb="6">
      <t>サンカリョウ</t>
    </rPh>
    <phoneticPr fontId="23"/>
  </si>
  <si>
    <t>合計</t>
    <rPh sb="0" eb="2">
      <t>ゴウケイ</t>
    </rPh>
    <phoneticPr fontId="23"/>
  </si>
  <si>
    <t>氏　名　②</t>
    <rPh sb="0" eb="1">
      <t>シ</t>
    </rPh>
    <rPh sb="2" eb="3">
      <t>メイ</t>
    </rPh>
    <phoneticPr fontId="23"/>
  </si>
  <si>
    <t>氏　名　③</t>
    <rPh sb="0" eb="1">
      <t>シ</t>
    </rPh>
    <rPh sb="2" eb="3">
      <t>メイ</t>
    </rPh>
    <phoneticPr fontId="23"/>
  </si>
  <si>
    <t>氏名</t>
    <rPh sb="0" eb="2">
      <t>シメイ</t>
    </rPh>
    <phoneticPr fontId="23"/>
  </si>
  <si>
    <t>性別</t>
    <rPh sb="0" eb="2">
      <t>セイベツ</t>
    </rPh>
    <phoneticPr fontId="1"/>
  </si>
  <si>
    <t>申請記録</t>
    <rPh sb="0" eb="2">
      <t>シンセイ</t>
    </rPh>
    <rPh sb="2" eb="4">
      <t>キロク</t>
    </rPh>
    <phoneticPr fontId="23"/>
  </si>
  <si>
    <t>保護者
承諾</t>
    <rPh sb="0" eb="3">
      <t>ホゴシャ</t>
    </rPh>
    <rPh sb="4" eb="6">
      <t>ショウダク</t>
    </rPh>
    <phoneticPr fontId="23"/>
  </si>
  <si>
    <t>&lt;個人種目&gt;</t>
    <rPh sb="1" eb="5">
      <t>コジンシュモク</t>
    </rPh>
    <phoneticPr fontId="1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</si>
  <si>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</si>
  <si>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</si>
  <si>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千葉市中学校陸上競技記録会　当日参加状況届</t>
    <rPh sb="0" eb="2">
      <t>チバ</t>
    </rPh>
    <rPh sb="2" eb="3">
      <t>シ</t>
    </rPh>
    <rPh sb="3" eb="6">
      <t>チュウガッコウ</t>
    </rPh>
    <rPh sb="6" eb="8">
      <t>リクジョウ</t>
    </rPh>
    <rPh sb="8" eb="10">
      <t>キョウギ</t>
    </rPh>
    <rPh sb="10" eb="12">
      <t>キロク</t>
    </rPh>
    <rPh sb="12" eb="13">
      <t>カイ</t>
    </rPh>
    <rPh sb="14" eb="16">
      <t>トウジツ</t>
    </rPh>
    <rPh sb="16" eb="18">
      <t>サンカ</t>
    </rPh>
    <rPh sb="18" eb="20">
      <t>ジョウキョウ</t>
    </rPh>
    <rPh sb="20" eb="21">
      <t>トド</t>
    </rPh>
    <phoneticPr fontId="23"/>
  </si>
  <si>
    <t>当日朝、健康チェックシートを掲載順に並べ、この用紙と合わせてＴＩＣへご提出ください。</t>
    <rPh sb="0" eb="2">
      <t>トウジツ</t>
    </rPh>
    <rPh sb="2" eb="3">
      <t>アサ</t>
    </rPh>
    <rPh sb="4" eb="6">
      <t>ケンコウ</t>
    </rPh>
    <rPh sb="14" eb="16">
      <t>ケイサイ</t>
    </rPh>
    <rPh sb="16" eb="17">
      <t>ジュン</t>
    </rPh>
    <rPh sb="18" eb="19">
      <t>ナラ</t>
    </rPh>
    <rPh sb="23" eb="25">
      <t>ヨウシ</t>
    </rPh>
    <rPh sb="26" eb="27">
      <t>ア</t>
    </rPh>
    <rPh sb="35" eb="37">
      <t>テイシュツ</t>
    </rPh>
    <phoneticPr fontId="1"/>
  </si>
  <si>
    <t>（サイン）</t>
    <phoneticPr fontId="23"/>
  </si>
  <si>
    <t>この「当日参加状況届」を 表紙とし，「体調管理チェックシート兼大会出場承諾書」を一覧表順に重ね，代表者がＴＩＣへ提出する。</t>
    <rPh sb="13" eb="15">
      <t>ヒョウシ</t>
    </rPh>
    <rPh sb="40" eb="42">
      <t>イチラン</t>
    </rPh>
    <rPh sb="42" eb="43">
      <t>ヒョウ</t>
    </rPh>
    <rPh sb="43" eb="44">
      <t>ジュン</t>
    </rPh>
    <rPh sb="45" eb="46">
      <t>カサ</t>
    </rPh>
    <rPh sb="48" eb="51">
      <t>ダイヒョウシャ</t>
    </rPh>
    <rPh sb="56" eb="58">
      <t>テイシュツ</t>
    </rPh>
    <phoneticPr fontId="53"/>
  </si>
  <si>
    <t>参加○
棄権×</t>
    <rPh sb="0" eb="2">
      <t>サンカ</t>
    </rPh>
    <rPh sb="4" eb="6">
      <t>キケン</t>
    </rPh>
    <phoneticPr fontId="37"/>
  </si>
  <si>
    <t>組-レーン</t>
    <rPh sb="0" eb="1">
      <t>クミ</t>
    </rPh>
    <phoneticPr fontId="23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</si>
  <si>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</si>
  <si>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</si>
  <si>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―</t>
    <phoneticPr fontId="1"/>
  </si>
  <si>
    <t>組-レーン
組-試技純</t>
    <rPh sb="0" eb="1">
      <t>クミ</t>
    </rPh>
    <rPh sb="6" eb="7">
      <t>クミ</t>
    </rPh>
    <rPh sb="8" eb="10">
      <t>シギ</t>
    </rPh>
    <rPh sb="10" eb="11">
      <t>ジュン</t>
    </rPh>
    <phoneticPr fontId="23"/>
  </si>
  <si>
    <t>運営使用欄</t>
    <rPh sb="0" eb="2">
      <t>ウンエイ</t>
    </rPh>
    <rPh sb="2" eb="4">
      <t>シヨウ</t>
    </rPh>
    <rPh sb="4" eb="5">
      <t>ラン</t>
    </rPh>
    <phoneticPr fontId="23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</si>
  <si>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</si>
  <si>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</si>
  <si>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</si>
  <si>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</si>
  <si>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</si>
  <si>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</si>
  <si>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</si>
  <si>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</si>
  <si>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</si>
  <si>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</si>
  <si>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</si>
  <si>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性別</t>
  </si>
  <si>
    <t>生年</t>
    <phoneticPr fontId="1"/>
  </si>
  <si>
    <t>月日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</si>
  <si>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</si>
  <si>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</si>
  <si>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</si>
  <si>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</si>
  <si>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</si>
  <si>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</si>
  <si>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</si>
  <si>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</si>
  <si>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競技者NO</t>
    <phoneticPr fontId="1"/>
  </si>
  <si>
    <t>参加競技-競技コード</t>
  </si>
  <si>
    <t>参加競技-自己記録</t>
  </si>
  <si>
    <t>参加競技-オープン参加FLG</t>
  </si>
  <si>
    <t>参加競技-記録FLG</t>
  </si>
  <si>
    <t>生年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</si>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</sst>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</numFmts>
  <fonts count="6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0"/>
      <color rgb="FFFF0000"/>
      <name val="HG丸ｺﾞｼｯｸM-PRO"/>
      <family val="3"/>
      <charset val="128"/>
    </font>
    <font>
      <b/>
      <i/>
      <sz val="14"/>
      <color indexed="8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22"/>
      <name val="游ゴシック"/>
      <family val="3"/>
      <charset val="128"/>
      <scheme val="minor"/>
    </font>
    <font>
      <b/>
      <i/>
      <u/>
      <sz val="20"/>
      <color rgb="FFFF0000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49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24" borderId="10" xfId="0" applyFill="1" applyBorder="1">
      <alignment vertical="center"/>
    </xf>
    <xf numFmtId="0" fontId="0" fillId="26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14" fontId="0" fillId="24" borderId="10" xfId="0" applyNumberFormat="1" applyFill="1" applyBorder="1">
      <alignment vertical="center"/>
    </xf>
    <xf numFmtId="0" fontId="0" fillId="0" borderId="10" xfId="0" applyBorder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>
      <alignment vertical="center"/>
    </xf>
    <xf numFmtId="0" fontId="0" fillId="27" borderId="10" xfId="0" applyFill="1" applyBorder="1">
      <alignment vertical="center"/>
    </xf>
    <xf numFmtId="176" fontId="21" fillId="0" borderId="10" xfId="0" applyNumberFormat="1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 shrinkToFit="1"/>
    </xf>
    <xf numFmtId="49" fontId="3" fillId="0" borderId="10" xfId="1" applyNumberFormat="1" applyFont="1" applyBorder="1" applyAlignment="1">
      <alignment horizontal="left" vertical="center" shrinkToFit="1"/>
    </xf>
    <xf numFmtId="176" fontId="22" fillId="0" borderId="10" xfId="1" applyNumberFormat="1" applyFont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0" fillId="26" borderId="10" xfId="0" applyFill="1" applyBorder="1" applyAlignment="1">
      <alignment horizontal="right" vertical="center"/>
    </xf>
    <xf numFmtId="0" fontId="25" fillId="0" borderId="0" xfId="43" applyFont="1">
      <alignment vertical="center"/>
    </xf>
    <xf numFmtId="0" fontId="26" fillId="0" borderId="12" xfId="43" applyFont="1" applyBorder="1">
      <alignment vertical="center"/>
    </xf>
    <xf numFmtId="0" fontId="25" fillId="0" borderId="13" xfId="43" applyFont="1" applyBorder="1">
      <alignment vertical="center"/>
    </xf>
    <xf numFmtId="0" fontId="25" fillId="0" borderId="14" xfId="43" applyFont="1" applyBorder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7" fillId="0" borderId="0" xfId="43" applyFont="1">
      <alignment vertical="center"/>
    </xf>
    <xf numFmtId="0" fontId="26" fillId="0" borderId="15" xfId="43" applyFont="1" applyBorder="1">
      <alignment vertical="center"/>
    </xf>
    <xf numFmtId="0" fontId="25" fillId="0" borderId="16" xfId="43" applyFont="1" applyBorder="1">
      <alignment vertical="center"/>
    </xf>
    <xf numFmtId="0" fontId="26" fillId="0" borderId="0" xfId="43" applyFont="1">
      <alignment vertical="center"/>
    </xf>
    <xf numFmtId="0" fontId="26" fillId="0" borderId="16" xfId="43" applyFont="1" applyBorder="1">
      <alignment vertical="center"/>
    </xf>
    <xf numFmtId="0" fontId="25" fillId="0" borderId="15" xfId="43" applyFont="1" applyBorder="1">
      <alignment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7" xfId="43" applyFont="1" applyBorder="1">
      <alignment vertical="center"/>
    </xf>
    <xf numFmtId="0" fontId="25" fillId="0" borderId="18" xfId="43" applyFont="1" applyBorder="1">
      <alignment vertical="center"/>
    </xf>
    <xf numFmtId="0" fontId="25" fillId="0" borderId="19" xfId="43" applyFont="1" applyBorder="1">
      <alignment vertical="center"/>
    </xf>
    <xf numFmtId="0" fontId="25" fillId="0" borderId="0" xfId="43" applyFont="1" applyAlignment="1">
      <alignment horizontal="center" vertical="center"/>
    </xf>
    <xf numFmtId="0" fontId="31" fillId="0" borderId="15" xfId="43" applyFont="1" applyBorder="1">
      <alignment vertical="center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35" fillId="0" borderId="0" xfId="43" applyFont="1" applyAlignment="1">
      <alignment horizontal="centerContinuous" vertical="center"/>
    </xf>
    <xf numFmtId="0" fontId="24" fillId="0" borderId="0" xfId="43" applyAlignment="1">
      <alignment horizontal="centerContinuous" vertical="center"/>
    </xf>
    <xf numFmtId="0" fontId="24" fillId="0" borderId="0" xfId="43">
      <alignment vertical="center"/>
    </xf>
    <xf numFmtId="0" fontId="36" fillId="0" borderId="0" xfId="43" applyFont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8" fillId="0" borderId="20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39" fillId="0" borderId="0" xfId="43" applyFont="1">
      <alignment vertical="center"/>
    </xf>
    <xf numFmtId="0" fontId="39" fillId="0" borderId="0" xfId="43" applyFont="1" applyAlignment="1">
      <alignment horizontal="right" vertical="center"/>
    </xf>
    <xf numFmtId="0" fontId="39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0" fillId="0" borderId="0" xfId="43" applyFont="1">
      <alignment vertical="center"/>
    </xf>
    <xf numFmtId="0" fontId="41" fillId="0" borderId="0" xfId="43" applyFont="1" applyAlignment="1">
      <alignment horizontal="center" vertical="center"/>
    </xf>
    <xf numFmtId="0" fontId="40" fillId="0" borderId="0" xfId="43" applyFont="1" applyAlignment="1">
      <alignment horizontal="centerContinuous" vertical="center"/>
    </xf>
    <xf numFmtId="0" fontId="42" fillId="0" borderId="0" xfId="43" applyFont="1" applyAlignment="1">
      <alignment horizontal="center" vertical="center"/>
    </xf>
    <xf numFmtId="0" fontId="24" fillId="0" borderId="0" xfId="43" applyAlignment="1">
      <alignment horizontal="center" vertical="center"/>
    </xf>
    <xf numFmtId="0" fontId="43" fillId="0" borderId="0" xfId="43" applyFont="1" applyAlignment="1">
      <alignment horizontal="center" vertical="center"/>
    </xf>
    <xf numFmtId="0" fontId="38" fillId="0" borderId="0" xfId="43" applyFont="1">
      <alignment vertical="center"/>
    </xf>
    <xf numFmtId="0" fontId="24" fillId="0" borderId="0" xfId="43" applyAlignment="1">
      <alignment horizontal="center" vertical="center" wrapText="1"/>
    </xf>
    <xf numFmtId="0" fontId="24" fillId="0" borderId="23" xfId="43" applyBorder="1">
      <alignment vertical="center"/>
    </xf>
    <xf numFmtId="0" fontId="44" fillId="0" borderId="25" xfId="43" applyFont="1" applyBorder="1" applyAlignment="1">
      <alignment horizontal="centerContinuous" vertical="center"/>
    </xf>
    <xf numFmtId="0" fontId="24" fillId="0" borderId="0" xfId="43" applyAlignment="1">
      <alignment horizontal="centerContinuous" vertical="center" wrapText="1"/>
    </xf>
    <xf numFmtId="0" fontId="45" fillId="0" borderId="0" xfId="43" applyFont="1" applyAlignment="1">
      <alignment horizontal="centerContinuous" vertical="center"/>
    </xf>
    <xf numFmtId="0" fontId="24" fillId="0" borderId="0" xfId="43" applyAlignment="1">
      <alignment vertical="center" wrapText="1"/>
    </xf>
    <xf numFmtId="0" fontId="44" fillId="0" borderId="26" xfId="43" applyFont="1" applyBorder="1" applyAlignment="1">
      <alignment horizontal="centerContinuous" vertical="center"/>
    </xf>
    <xf numFmtId="0" fontId="44" fillId="0" borderId="27" xfId="43" applyFont="1" applyBorder="1" applyAlignment="1">
      <alignment horizontal="centerContinuous" vertical="center"/>
    </xf>
    <xf numFmtId="177" fontId="44" fillId="0" borderId="28" xfId="43" applyNumberFormat="1" applyFont="1" applyBorder="1" applyAlignment="1">
      <alignment horizontal="center" vertical="center" shrinkToFit="1"/>
    </xf>
    <xf numFmtId="177" fontId="24" fillId="0" borderId="28" xfId="43" applyNumberFormat="1" applyBorder="1" applyAlignment="1">
      <alignment horizontal="center" vertical="center"/>
    </xf>
    <xf numFmtId="0" fontId="44" fillId="0" borderId="29" xfId="43" applyFont="1" applyBorder="1" applyAlignment="1">
      <alignment horizontal="centerContinuous" vertical="center"/>
    </xf>
    <xf numFmtId="177" fontId="24" fillId="0" borderId="10" xfId="43" applyNumberFormat="1" applyBorder="1" applyAlignment="1">
      <alignment horizontal="center" vertical="center"/>
    </xf>
    <xf numFmtId="178" fontId="38" fillId="0" borderId="31" xfId="43" applyNumberFormat="1" applyFont="1" applyBorder="1">
      <alignment vertical="center"/>
    </xf>
    <xf numFmtId="178" fontId="38" fillId="0" borderId="0" xfId="43" applyNumberFormat="1" applyFont="1">
      <alignment vertical="center"/>
    </xf>
    <xf numFmtId="0" fontId="42" fillId="0" borderId="31" xfId="43" applyFont="1" applyBorder="1">
      <alignment vertical="center"/>
    </xf>
    <xf numFmtId="0" fontId="42" fillId="0" borderId="0" xfId="43" applyFont="1">
      <alignment vertical="center"/>
    </xf>
    <xf numFmtId="0" fontId="44" fillId="0" borderId="35" xfId="43" applyFont="1" applyBorder="1" applyAlignment="1">
      <alignment horizontal="centerContinuous" vertical="center"/>
    </xf>
    <xf numFmtId="0" fontId="44" fillId="0" borderId="36" xfId="43" applyFont="1" applyBorder="1" applyAlignment="1">
      <alignment horizontal="centerContinuous" vertical="center"/>
    </xf>
    <xf numFmtId="0" fontId="24" fillId="0" borderId="10" xfId="43" applyBorder="1" applyAlignment="1">
      <alignment horizontal="center" vertical="center"/>
    </xf>
    <xf numFmtId="0" fontId="24" fillId="0" borderId="38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10" xfId="43" applyBorder="1" applyAlignment="1">
      <alignment horizontal="center" vertical="center" wrapText="1"/>
    </xf>
    <xf numFmtId="0" fontId="47" fillId="0" borderId="0" xfId="43" applyFont="1" applyAlignment="1">
      <alignment horizontal="centerContinuous" vertical="center"/>
    </xf>
    <xf numFmtId="0" fontId="24" fillId="0" borderId="40" xfId="43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4" xfId="0" applyBorder="1">
      <alignment vertical="center"/>
    </xf>
    <xf numFmtId="14" fontId="0" fillId="24" borderId="24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4" fillId="0" borderId="37" xfId="43" applyBorder="1" applyAlignment="1">
      <alignment horizontal="center" vertical="center"/>
    </xf>
    <xf numFmtId="0" fontId="24" fillId="0" borderId="39" xfId="43" applyBorder="1" applyAlignment="1">
      <alignment horizontal="center" vertical="center"/>
    </xf>
    <xf numFmtId="0" fontId="46" fillId="0" borderId="10" xfId="43" applyFont="1" applyBorder="1" applyAlignment="1">
      <alignment horizontal="center" vertical="center"/>
    </xf>
    <xf numFmtId="0" fontId="46" fillId="0" borderId="10" xfId="43" applyFont="1" applyBorder="1" applyAlignment="1">
      <alignment horizontal="center" vertical="center" wrapText="1"/>
    </xf>
    <xf numFmtId="0" fontId="43" fillId="0" borderId="20" xfId="43" applyFont="1" applyBorder="1" applyAlignment="1">
      <alignment horizontal="center" vertical="center"/>
    </xf>
    <xf numFmtId="0" fontId="43" fillId="0" borderId="14" xfId="43" applyFont="1" applyBorder="1" applyAlignment="1">
      <alignment horizontal="center" vertical="center"/>
    </xf>
    <xf numFmtId="0" fontId="43" fillId="0" borderId="17" xfId="43" applyFont="1" applyBorder="1" applyAlignment="1">
      <alignment horizontal="center" vertical="center"/>
    </xf>
    <xf numFmtId="0" fontId="42" fillId="0" borderId="0" xfId="43" applyFont="1" applyAlignment="1">
      <alignment horizontal="centerContinuous" vertical="center"/>
    </xf>
    <xf numFmtId="0" fontId="44" fillId="0" borderId="0" xfId="43" applyFont="1" applyAlignment="1">
      <alignment horizontal="center" vertical="center"/>
    </xf>
    <xf numFmtId="0" fontId="50" fillId="0" borderId="43" xfId="44" applyFont="1" applyBorder="1" applyAlignment="1">
      <alignment horizontal="left" vertical="center" wrapText="1" shrinkToFit="1"/>
    </xf>
    <xf numFmtId="0" fontId="24" fillId="0" borderId="28" xfId="43" applyBorder="1" applyAlignment="1">
      <alignment horizontal="center" vertical="center"/>
    </xf>
    <xf numFmtId="0" fontId="24" fillId="0" borderId="40" xfId="43" applyBorder="1" applyAlignment="1">
      <alignment horizontal="center" vertical="center" shrinkToFit="1"/>
    </xf>
    <xf numFmtId="0" fontId="24" fillId="0" borderId="45" xfId="43" applyBorder="1" applyAlignment="1">
      <alignment horizontal="center" vertical="center"/>
    </xf>
    <xf numFmtId="0" fontId="24" fillId="0" borderId="46" xfId="43" applyBorder="1" applyAlignment="1">
      <alignment horizontal="center" vertical="center"/>
    </xf>
    <xf numFmtId="0" fontId="24" fillId="0" borderId="28" xfId="43" applyBorder="1" applyAlignment="1">
      <alignment horizontal="center" vertical="center" shrinkToFit="1"/>
    </xf>
    <xf numFmtId="0" fontId="50" fillId="0" borderId="47" xfId="44" applyFont="1" applyBorder="1" applyAlignment="1">
      <alignment horizontal="center" vertical="center" shrinkToFit="1"/>
    </xf>
    <xf numFmtId="0" fontId="46" fillId="0" borderId="48" xfId="43" applyFont="1" applyBorder="1" applyAlignment="1">
      <alignment horizontal="center" vertical="center"/>
    </xf>
    <xf numFmtId="0" fontId="46" fillId="0" borderId="49" xfId="43" applyFont="1" applyBorder="1" applyAlignment="1">
      <alignment horizontal="center" vertical="center"/>
    </xf>
    <xf numFmtId="0" fontId="46" fillId="0" borderId="49" xfId="43" applyFont="1" applyBorder="1" applyAlignment="1">
      <alignment horizontal="center" vertical="center" wrapText="1"/>
    </xf>
    <xf numFmtId="0" fontId="24" fillId="0" borderId="48" xfId="43" applyBorder="1" applyAlignment="1">
      <alignment horizontal="center" vertical="center"/>
    </xf>
    <xf numFmtId="0" fontId="24" fillId="0" borderId="50" xfId="43" applyBorder="1" applyAlignment="1">
      <alignment horizontal="center" vertical="center"/>
    </xf>
    <xf numFmtId="0" fontId="24" fillId="0" borderId="50" xfId="43" applyBorder="1" applyAlignment="1">
      <alignment horizontal="center" vertical="center" wrapText="1"/>
    </xf>
    <xf numFmtId="0" fontId="46" fillId="0" borderId="51" xfId="43" applyFont="1" applyBorder="1" applyAlignment="1">
      <alignment horizontal="center" vertical="center"/>
    </xf>
    <xf numFmtId="0" fontId="24" fillId="0" borderId="27" xfId="43" applyBorder="1" applyAlignment="1">
      <alignment horizontal="center" vertical="center"/>
    </xf>
    <xf numFmtId="0" fontId="52" fillId="0" borderId="0" xfId="44" applyFont="1" applyAlignment="1">
      <alignment horizontal="centerContinuous" vertical="center" shrinkToFit="1"/>
    </xf>
    <xf numFmtId="0" fontId="38" fillId="0" borderId="44" xfId="43" applyFont="1" applyBorder="1" applyAlignment="1">
      <alignment horizontal="center" vertical="center"/>
    </xf>
    <xf numFmtId="0" fontId="54" fillId="24" borderId="10" xfId="0" applyFont="1" applyFill="1" applyBorder="1">
      <alignment vertical="center"/>
    </xf>
    <xf numFmtId="0" fontId="54" fillId="0" borderId="10" xfId="0" applyFont="1" applyBorder="1">
      <alignment vertical="center"/>
    </xf>
    <xf numFmtId="0" fontId="24" fillId="0" borderId="52" xfId="43" applyBorder="1" applyAlignment="1">
      <alignment horizontal="center" vertical="center"/>
    </xf>
    <xf numFmtId="0" fontId="24" fillId="0" borderId="0" xfId="43" applyAlignment="1">
      <alignment horizontal="left" vertical="center"/>
    </xf>
    <xf numFmtId="179" fontId="0" fillId="24" borderId="10" xfId="0" applyNumberFormat="1" applyFill="1" applyBorder="1" applyAlignment="1">
      <alignment horizontal="right" vertical="center"/>
    </xf>
    <xf numFmtId="179" fontId="0" fillId="26" borderId="10" xfId="0" applyNumberFormat="1" applyFill="1" applyBorder="1">
      <alignment vertical="center"/>
    </xf>
    <xf numFmtId="179" fontId="0" fillId="24" borderId="10" xfId="0" applyNumberFormat="1" applyFill="1" applyBorder="1">
      <alignment vertical="center"/>
    </xf>
    <xf numFmtId="0" fontId="25" fillId="0" borderId="0" xfId="43" applyFont="1" applyAlignment="1">
      <alignment vertical="center" wrapText="1"/>
    </xf>
    <xf numFmtId="0" fontId="32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2" fillId="0" borderId="16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0" xfId="43" applyFont="1" applyAlignment="1">
      <alignment horizontal="center" vertical="center"/>
    </xf>
    <xf numFmtId="0" fontId="48" fillId="0" borderId="16" xfId="43" applyFont="1" applyBorder="1" applyAlignment="1">
      <alignment horizontal="center" vertical="center"/>
    </xf>
    <xf numFmtId="0" fontId="31" fillId="0" borderId="15" xfId="43" applyFont="1" applyBorder="1" applyAlignment="1">
      <alignment vertical="center"/>
    </xf>
    <xf numFmtId="0" fontId="31" fillId="0" borderId="0" xfId="43" applyFont="1" applyAlignment="1">
      <alignment vertical="center"/>
    </xf>
    <xf numFmtId="0" fontId="31" fillId="0" borderId="16" xfId="43" applyFont="1" applyBorder="1" applyAlignment="1">
      <alignment vertical="center"/>
    </xf>
    <xf numFmtId="0" fontId="26" fillId="0" borderId="15" xfId="43" applyFont="1" applyBorder="1" applyAlignment="1">
      <alignment horizontal="left" vertical="center"/>
    </xf>
    <xf numFmtId="0" fontId="26" fillId="0" borderId="0" xfId="43" applyFont="1" applyAlignment="1">
      <alignment horizontal="left" vertical="center"/>
    </xf>
    <xf numFmtId="0" fontId="26" fillId="0" borderId="16" xfId="43" applyFont="1" applyBorder="1" applyAlignment="1">
      <alignment horizontal="left" vertical="center"/>
    </xf>
    <xf numFmtId="0" fontId="26" fillId="0" borderId="15" xfId="43" applyFont="1" applyBorder="1" applyAlignment="1">
      <alignment horizontal="left" vertical="center" wrapText="1"/>
    </xf>
    <xf numFmtId="0" fontId="26" fillId="0" borderId="0" xfId="43" applyFont="1" applyAlignment="1">
      <alignment horizontal="left" vertical="center" wrapText="1"/>
    </xf>
    <xf numFmtId="0" fontId="26" fillId="0" borderId="16" xfId="43" applyFont="1" applyBorder="1" applyAlignment="1">
      <alignment horizontal="left" vertical="center" wrapText="1"/>
    </xf>
    <xf numFmtId="0" fontId="25" fillId="0" borderId="15" xfId="43" applyFont="1" applyBorder="1" applyAlignment="1">
      <alignment vertical="center"/>
    </xf>
    <xf numFmtId="0" fontId="25" fillId="0" borderId="0" xfId="43" applyFont="1" applyAlignment="1">
      <alignment vertical="center"/>
    </xf>
    <xf numFmtId="0" fontId="25" fillId="0" borderId="16" xfId="43" applyFont="1" applyBorder="1" applyAlignment="1">
      <alignment vertical="center"/>
    </xf>
    <xf numFmtId="0" fontId="26" fillId="0" borderId="15" xfId="43" applyFont="1" applyBorder="1" applyAlignment="1">
      <alignment vertical="center"/>
    </xf>
    <xf numFmtId="0" fontId="26" fillId="0" borderId="0" xfId="43" applyFont="1" applyAlignment="1">
      <alignment vertical="center"/>
    </xf>
    <xf numFmtId="0" fontId="26" fillId="0" borderId="16" xfId="43" applyFont="1" applyBorder="1" applyAlignment="1">
      <alignment vertical="center"/>
    </xf>
    <xf numFmtId="0" fontId="28" fillId="0" borderId="15" xfId="43" applyFont="1" applyBorder="1" applyAlignment="1">
      <alignment vertical="center"/>
    </xf>
    <xf numFmtId="0" fontId="28" fillId="0" borderId="0" xfId="43" applyFont="1" applyAlignment="1">
      <alignment vertical="center"/>
    </xf>
    <xf numFmtId="0" fontId="28" fillId="0" borderId="16" xfId="43" applyFont="1" applyBorder="1" applyAlignment="1">
      <alignment vertical="center"/>
    </xf>
    <xf numFmtId="0" fontId="25" fillId="0" borderId="15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6" xfId="43" applyFont="1" applyBorder="1" applyAlignment="1">
      <alignment horizontal="left" vertical="center"/>
    </xf>
    <xf numFmtId="0" fontId="25" fillId="0" borderId="15" xfId="43" applyFont="1" applyBorder="1" applyAlignment="1">
      <alignment vertical="top" wrapText="1"/>
    </xf>
    <xf numFmtId="0" fontId="25" fillId="0" borderId="0" xfId="43" applyFont="1" applyAlignment="1">
      <alignment vertical="top" wrapText="1"/>
    </xf>
    <xf numFmtId="0" fontId="25" fillId="0" borderId="16" xfId="43" applyFont="1" applyBorder="1" applyAlignment="1">
      <alignment vertical="top" wrapText="1"/>
    </xf>
    <xf numFmtId="0" fontId="25" fillId="0" borderId="15" xfId="43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5" fillId="0" borderId="16" xfId="43" applyFont="1" applyBorder="1" applyAlignment="1">
      <alignment horizontal="center" vertical="center"/>
    </xf>
    <xf numFmtId="0" fontId="31" fillId="0" borderId="12" xfId="43" applyFont="1" applyBorder="1" applyAlignment="1">
      <alignment vertical="center"/>
    </xf>
    <xf numFmtId="0" fontId="31" fillId="0" borderId="13" xfId="43" applyFont="1" applyBorder="1" applyAlignment="1">
      <alignment vertical="center"/>
    </xf>
    <xf numFmtId="0" fontId="31" fillId="0" borderId="14" xfId="43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5" fillId="0" borderId="34" xfId="0" applyFont="1" applyBorder="1" applyAlignment="1">
      <alignment horizontal="left" vertical="center" wrapText="1"/>
    </xf>
    <xf numFmtId="0" fontId="24" fillId="0" borderId="10" xfId="43" applyBorder="1" applyAlignment="1">
      <alignment horizontal="center" vertical="center"/>
    </xf>
    <xf numFmtId="0" fontId="24" fillId="0" borderId="10" xfId="43" applyBorder="1" applyAlignment="1">
      <alignment horizontal="center" vertical="center" shrinkToFit="1"/>
    </xf>
    <xf numFmtId="179" fontId="24" fillId="0" borderId="10" xfId="43" applyNumberFormat="1" applyBorder="1" applyAlignment="1">
      <alignment horizontal="center" vertical="center"/>
    </xf>
    <xf numFmtId="0" fontId="38" fillId="0" borderId="21" xfId="43" applyFont="1" applyBorder="1" applyAlignment="1">
      <alignment horizontal="center" vertical="center"/>
    </xf>
    <xf numFmtId="0" fontId="38" fillId="0" borderId="22" xfId="43" applyFont="1" applyBorder="1" applyAlignment="1">
      <alignment horizontal="center" vertical="center"/>
    </xf>
    <xf numFmtId="0" fontId="41" fillId="0" borderId="10" xfId="43" applyFont="1" applyBorder="1" applyAlignment="1">
      <alignment horizontal="center" vertical="center"/>
    </xf>
    <xf numFmtId="0" fontId="41" fillId="0" borderId="12" xfId="43" applyFont="1" applyBorder="1" applyAlignment="1">
      <alignment horizontal="center" vertical="center"/>
    </xf>
    <xf numFmtId="0" fontId="41" fillId="0" borderId="13" xfId="43" applyFont="1" applyBorder="1" applyAlignment="1">
      <alignment horizontal="center" vertical="center"/>
    </xf>
    <xf numFmtId="0" fontId="41" fillId="0" borderId="14" xfId="43" applyFont="1" applyBorder="1" applyAlignment="1">
      <alignment horizontal="center" vertical="center"/>
    </xf>
    <xf numFmtId="0" fontId="41" fillId="0" borderId="17" xfId="43" applyFont="1" applyBorder="1" applyAlignment="1">
      <alignment horizontal="center" vertical="center"/>
    </xf>
    <xf numFmtId="0" fontId="41" fillId="0" borderId="18" xfId="43" applyFont="1" applyBorder="1" applyAlignment="1">
      <alignment horizontal="center" vertical="center"/>
    </xf>
    <xf numFmtId="0" fontId="41" fillId="0" borderId="19" xfId="43" applyFont="1" applyBorder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46" fillId="0" borderId="10" xfId="43" applyFont="1" applyBorder="1" applyAlignment="1">
      <alignment horizontal="center" vertical="center"/>
    </xf>
    <xf numFmtId="0" fontId="42" fillId="0" borderId="24" xfId="43" applyFont="1" applyBorder="1" applyAlignment="1">
      <alignment horizontal="center" vertical="center"/>
    </xf>
    <xf numFmtId="178" fontId="41" fillId="0" borderId="30" xfId="43" applyNumberFormat="1" applyFont="1" applyBorder="1" applyAlignment="1">
      <alignment horizontal="center" vertical="center"/>
    </xf>
    <xf numFmtId="178" fontId="41" fillId="0" borderId="31" xfId="43" applyNumberFormat="1" applyFont="1" applyBorder="1" applyAlignment="1">
      <alignment horizontal="center" vertical="center"/>
    </xf>
    <xf numFmtId="178" fontId="41" fillId="0" borderId="32" xfId="43" applyNumberFormat="1" applyFont="1" applyBorder="1" applyAlignment="1">
      <alignment horizontal="center" vertical="center"/>
    </xf>
    <xf numFmtId="178" fontId="41" fillId="0" borderId="33" xfId="43" applyNumberFormat="1" applyFont="1" applyBorder="1" applyAlignment="1">
      <alignment horizontal="center" vertical="center"/>
    </xf>
    <xf numFmtId="178" fontId="41" fillId="0" borderId="34" xfId="43" applyNumberFormat="1" applyFont="1" applyBorder="1" applyAlignment="1">
      <alignment horizontal="center" vertical="center"/>
    </xf>
    <xf numFmtId="178" fontId="41" fillId="0" borderId="27" xfId="43" applyNumberFormat="1" applyFont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/>
    </xf>
    <xf numFmtId="0" fontId="38" fillId="0" borderId="13" xfId="43" applyFont="1" applyBorder="1" applyAlignment="1">
      <alignment horizontal="center" vertical="center"/>
    </xf>
    <xf numFmtId="0" fontId="38" fillId="0" borderId="14" xfId="43" applyFont="1" applyBorder="1" applyAlignment="1">
      <alignment horizontal="center" vertical="center"/>
    </xf>
    <xf numFmtId="0" fontId="38" fillId="0" borderId="17" xfId="43" applyFont="1" applyBorder="1" applyAlignment="1">
      <alignment horizontal="center" vertical="center"/>
    </xf>
    <xf numFmtId="0" fontId="38" fillId="0" borderId="18" xfId="43" applyFont="1" applyBorder="1" applyAlignment="1">
      <alignment horizontal="center" vertical="center"/>
    </xf>
    <xf numFmtId="0" fontId="38" fillId="0" borderId="19" xfId="43" applyFont="1" applyBorder="1" applyAlignment="1">
      <alignment horizontal="center" vertical="center"/>
    </xf>
    <xf numFmtId="0" fontId="38" fillId="0" borderId="53" xfId="43" applyFont="1" applyBorder="1" applyAlignment="1">
      <alignment horizontal="center" vertical="center"/>
    </xf>
    <xf numFmtId="0" fontId="38" fillId="0" borderId="54" xfId="43" applyFont="1" applyBorder="1" applyAlignment="1">
      <alignment horizontal="center" vertical="center"/>
    </xf>
    <xf numFmtId="0" fontId="46" fillId="0" borderId="49" xfId="43" applyFont="1" applyBorder="1" applyAlignment="1">
      <alignment horizontal="center" vertical="center"/>
    </xf>
    <xf numFmtId="0" fontId="24" fillId="0" borderId="28" xfId="43" applyBorder="1" applyAlignment="1">
      <alignment horizontal="center" vertical="center"/>
    </xf>
    <xf numFmtId="0" fontId="24" fillId="0" borderId="40" xfId="43" applyBorder="1" applyAlignment="1">
      <alignment horizontal="center" vertical="center"/>
    </xf>
    <xf numFmtId="0" fontId="24" fillId="0" borderId="49" xfId="43" applyBorder="1" applyAlignment="1">
      <alignment horizontal="center" vertical="center"/>
    </xf>
    <xf numFmtId="0" fontId="24" fillId="0" borderId="48" xfId="43" applyBorder="1" applyAlignment="1">
      <alignment horizontal="center" vertical="center"/>
    </xf>
    <xf numFmtId="0" fontId="24" fillId="0" borderId="45" xfId="43" applyBorder="1" applyAlignment="1">
      <alignment horizontal="center" vertical="center" shrinkToFit="1"/>
    </xf>
    <xf numFmtId="0" fontId="24" fillId="0" borderId="28" xfId="43" applyBorder="1" applyAlignment="1">
      <alignment horizontal="center" vertical="center" shrinkToFit="1"/>
    </xf>
    <xf numFmtId="0" fontId="24" fillId="0" borderId="46" xfId="43" applyBorder="1" applyAlignment="1">
      <alignment horizontal="center" vertical="center"/>
    </xf>
    <xf numFmtId="0" fontId="24" fillId="0" borderId="38" xfId="43" applyBorder="1" applyAlignment="1">
      <alignment horizontal="center" vertical="center"/>
    </xf>
    <xf numFmtId="0" fontId="24" fillId="0" borderId="41" xfId="43" applyBorder="1" applyAlignment="1">
      <alignment horizontal="center" vertical="center"/>
    </xf>
    <xf numFmtId="0" fontId="24" fillId="0" borderId="11" xfId="43" applyBorder="1" applyAlignment="1">
      <alignment horizontal="center" vertical="center"/>
    </xf>
    <xf numFmtId="0" fontId="24" fillId="0" borderId="42" xfId="43" applyBorder="1" applyAlignment="1">
      <alignment horizontal="center" vertical="center"/>
    </xf>
    <xf numFmtId="0" fontId="24" fillId="0" borderId="37" xfId="43" applyBorder="1" applyAlignment="1">
      <alignment horizontal="center" vertical="center" shrinkToFit="1"/>
    </xf>
    <xf numFmtId="0" fontId="59" fillId="0" borderId="0" xfId="44" applyFont="1" applyAlignment="1">
      <alignment horizontal="left" vertical="center" wrapText="1"/>
    </xf>
    <xf numFmtId="0" fontId="24" fillId="0" borderId="39" xfId="43" applyBorder="1" applyAlignment="1">
      <alignment horizontal="center" vertical="center" shrinkToFit="1"/>
    </xf>
    <xf numFmtId="0" fontId="24" fillId="0" borderId="40" xfId="43" applyBorder="1" applyAlignment="1">
      <alignment horizontal="center" vertical="center" shrinkToFit="1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B1:U45"/>
  <sheetViews>
    <sheetView zoomScale="95" workbookViewId="0"/>
  </sheetViews>
  <sheetFormatPr defaultColWidth="9" defaultRowHeight="17.25"/>
  <cols>
    <col min="1" max="1" width="1.5" style="20" customWidth="1"/>
    <col min="2" max="2" width="9" style="20" customWidth="1"/>
    <col min="3" max="6" width="9" style="20"/>
    <col min="7" max="7" width="16.125" style="20" customWidth="1"/>
    <col min="8" max="8" width="9" style="20"/>
    <col min="9" max="9" width="9.5" style="20" bestFit="1" customWidth="1"/>
    <col min="10" max="10" width="9" style="20"/>
    <col min="11" max="11" width="11.625" style="20" customWidth="1"/>
    <col min="12" max="12" width="13.125" style="20" customWidth="1"/>
    <col min="13" max="16384" width="9" style="20"/>
  </cols>
  <sheetData>
    <row r="1" spans="2:21" ht="6.75" customHeight="1" thickBot="1"/>
    <row r="2" spans="2:21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2:21">
      <c r="B3" s="139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</row>
    <row r="4" spans="2:2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2:21" s="129" customFormat="1" ht="34.5" customHeight="1">
      <c r="B5" s="142" t="s">
        <v>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</row>
    <row r="6" spans="2:21" ht="56.25">
      <c r="B6" s="24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7" t="s">
        <v>9</v>
      </c>
      <c r="J6" s="2" t="s">
        <v>10</v>
      </c>
      <c r="K6" s="89" t="s">
        <v>11</v>
      </c>
      <c r="L6" s="2" t="s">
        <v>12</v>
      </c>
      <c r="M6" s="25"/>
      <c r="N6" s="25"/>
      <c r="O6" s="25"/>
      <c r="P6" s="25"/>
      <c r="Q6" s="25"/>
      <c r="R6" s="25"/>
      <c r="S6" s="26"/>
    </row>
    <row r="7" spans="2:21" ht="18.75">
      <c r="B7" s="24"/>
      <c r="C7" s="3">
        <v>795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>
        <v>1</v>
      </c>
      <c r="J7" s="3">
        <v>3</v>
      </c>
      <c r="K7" s="90">
        <v>39015</v>
      </c>
      <c r="L7" s="3">
        <v>12345678901</v>
      </c>
      <c r="M7" s="25"/>
      <c r="N7" s="25"/>
      <c r="O7" s="25"/>
      <c r="P7" s="25"/>
      <c r="Q7" s="25"/>
      <c r="R7" s="25"/>
      <c r="S7" s="26"/>
    </row>
    <row r="8" spans="2:21">
      <c r="B8" s="24"/>
      <c r="C8" s="25"/>
      <c r="D8" s="25"/>
      <c r="E8" s="25"/>
      <c r="F8" s="25"/>
      <c r="G8" s="25"/>
      <c r="H8" s="25"/>
      <c r="I8" s="25"/>
      <c r="J8" s="27" t="s">
        <v>18</v>
      </c>
      <c r="K8" s="25"/>
      <c r="L8" s="25"/>
      <c r="M8" s="25"/>
      <c r="N8" s="25"/>
      <c r="O8" s="25"/>
      <c r="P8" s="25"/>
      <c r="Q8" s="25"/>
      <c r="R8" s="25"/>
      <c r="S8" s="26"/>
    </row>
    <row r="9" spans="2:21">
      <c r="B9" s="28"/>
      <c r="S9" s="29"/>
    </row>
    <row r="10" spans="2:21">
      <c r="B10" s="148" t="s">
        <v>19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50"/>
    </row>
    <row r="11" spans="2:21">
      <c r="B11" s="151" t="s">
        <v>20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3"/>
    </row>
    <row r="12" spans="2:21">
      <c r="B12" s="148" t="s">
        <v>21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30"/>
      <c r="U12" s="30"/>
    </row>
    <row r="13" spans="2:21">
      <c r="B13" s="148" t="s">
        <v>22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50"/>
    </row>
    <row r="14" spans="2:21">
      <c r="B14" s="148" t="s">
        <v>23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50"/>
    </row>
    <row r="15" spans="2:21">
      <c r="B15" s="148" t="s">
        <v>24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</row>
    <row r="16" spans="2:21">
      <c r="B16" s="28" t="s">
        <v>25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2:19"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2:19">
      <c r="B18" s="154" t="s">
        <v>26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6"/>
    </row>
    <row r="19" spans="2:19">
      <c r="B19" s="145" t="s">
        <v>27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</row>
    <row r="20" spans="2:19">
      <c r="B20" s="32"/>
      <c r="S20" s="29"/>
    </row>
    <row r="21" spans="2:19" ht="17.25" customHeight="1">
      <c r="B21" s="157" t="s">
        <v>28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9"/>
    </row>
    <row r="22" spans="2:19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</row>
    <row r="23" spans="2:19">
      <c r="B23" s="145" t="s">
        <v>29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</row>
    <row r="24" spans="2:19">
      <c r="B24" s="145" t="s">
        <v>30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/>
    </row>
    <row r="25" spans="2:19">
      <c r="B25" s="32"/>
      <c r="S25" s="29"/>
    </row>
    <row r="26" spans="2:19">
      <c r="B26" s="160" t="s">
        <v>31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2"/>
    </row>
    <row r="27" spans="2:19" ht="18" thickBo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</row>
    <row r="28" spans="2:19" ht="18" thickBo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2:19">
      <c r="B29" s="163" t="s">
        <v>32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</row>
    <row r="30" spans="2:19">
      <c r="B30" s="145" t="s">
        <v>33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7"/>
    </row>
    <row r="31" spans="2:19">
      <c r="B31" s="145" t="s">
        <v>34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7"/>
    </row>
    <row r="32" spans="2:19">
      <c r="B32" s="145" t="s">
        <v>35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</row>
    <row r="33" spans="2:19">
      <c r="B33" s="32"/>
      <c r="S33" s="29"/>
    </row>
    <row r="34" spans="2:19">
      <c r="B34" s="145" t="s">
        <v>36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7"/>
    </row>
    <row r="35" spans="2:19">
      <c r="B35" s="136" t="s">
        <v>37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</row>
    <row r="36" spans="2:19">
      <c r="B36" s="40"/>
      <c r="S36" s="29"/>
    </row>
    <row r="37" spans="2:19">
      <c r="B37" s="145" t="s">
        <v>38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</row>
    <row r="38" spans="2:19">
      <c r="B38" s="32"/>
      <c r="S38" s="29"/>
    </row>
    <row r="39" spans="2:19" ht="24">
      <c r="B39" s="130" t="s">
        <v>39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2"/>
    </row>
    <row r="40" spans="2:19" ht="24">
      <c r="B40" s="133" t="s">
        <v>40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5"/>
    </row>
    <row r="41" spans="2:19" ht="17.2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</row>
    <row r="42" spans="2:19">
      <c r="B42" s="136" t="s">
        <v>41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</row>
    <row r="43" spans="2:19">
      <c r="B43" s="136" t="s">
        <v>42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</row>
    <row r="44" spans="2:19">
      <c r="B44" s="136" t="s">
        <v>43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8"/>
    </row>
    <row r="45" spans="2:19" ht="18" thickBo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</row>
  </sheetData>
  <mergeCells count="26">
    <mergeCell ref="B34:S34"/>
    <mergeCell ref="B35:S35"/>
    <mergeCell ref="B37:S37"/>
    <mergeCell ref="B19:S19"/>
    <mergeCell ref="B21:S21"/>
    <mergeCell ref="B23:S23"/>
    <mergeCell ref="B24:S24"/>
    <mergeCell ref="B26:S26"/>
    <mergeCell ref="B29:S29"/>
    <mergeCell ref="B3:S3"/>
    <mergeCell ref="B5:S5"/>
    <mergeCell ref="B30:S30"/>
    <mergeCell ref="B31:S31"/>
    <mergeCell ref="B32:S32"/>
    <mergeCell ref="B10:S10"/>
    <mergeCell ref="B11:S11"/>
    <mergeCell ref="B12:S12"/>
    <mergeCell ref="B13:S13"/>
    <mergeCell ref="B18:S18"/>
    <mergeCell ref="B14:S14"/>
    <mergeCell ref="B15:S15"/>
    <mergeCell ref="B39:S39"/>
    <mergeCell ref="B40:S40"/>
    <mergeCell ref="B42:S42"/>
    <mergeCell ref="B43:S43"/>
    <mergeCell ref="B44:S4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1:G67"/>
  <sheetViews>
    <sheetView workbookViewId="0"/>
  </sheetViews>
  <sheetFormatPr defaultRowHeight="18.75"/>
  <cols>
    <col min="1" max="1" width="10.625" customWidth="1"/>
    <col min="3" max="3" width="11.125" customWidth="1"/>
    <col min="4" max="4" width="15.25" customWidth="1"/>
    <col min="5" max="5" width="11" customWidth="1"/>
    <col min="6" max="6" width="16.125" customWidth="1"/>
    <col min="7" max="7" width="20.25" customWidth="1"/>
  </cols>
  <sheetData>
    <row r="1" spans="1:7">
      <c r="A1" t="s">
        <v>44</v>
      </c>
    </row>
    <row r="2" spans="1:7" ht="39" customHeight="1">
      <c r="A2" s="122"/>
      <c r="B2" s="123" t="str">
        <f>IF($A2="","",VLOOKUP($A2,$A$5:$G$431,2,FALSE))</f>
        <v/>
      </c>
      <c r="C2" s="123" t="str">
        <f>IF($A2="","",VLOOKUP($A2,$A$5:$G$431,3,FALSE))</f>
        <v/>
      </c>
      <c r="D2" s="123" t="str">
        <f>IF($A2="","",VLOOKUP($A2,$A$5:$G$431,4,FALSE))</f>
        <v/>
      </c>
      <c r="E2" s="123" t="str">
        <f>IF($A2="","",VLOOKUP($A2,$A$5:$G$431,5,FALSE))</f>
        <v/>
      </c>
      <c r="F2" s="123" t="str">
        <f>IF($A2="","",VLOOKUP($A2,$A$5:$G$431,6,FALSE))</f>
        <v/>
      </c>
      <c r="G2" s="123" t="str">
        <f>IF($A2="","",VLOOKUP($A2,$A$5:$G$431,7,FALSE))</f>
        <v/>
      </c>
    </row>
    <row r="3" spans="1:7">
      <c r="A3" t="s">
        <v>45</v>
      </c>
    </row>
    <row r="4" spans="1:7">
      <c r="A4" t="s">
        <v>46</v>
      </c>
    </row>
    <row r="5" spans="1:7">
      <c r="A5" s="2" t="s">
        <v>47</v>
      </c>
      <c r="B5" s="2" t="s">
        <v>48</v>
      </c>
      <c r="C5" s="2" t="s">
        <v>49</v>
      </c>
      <c r="D5" s="2" t="s">
        <v>50</v>
      </c>
      <c r="E5" s="2" t="s">
        <v>51</v>
      </c>
      <c r="F5" s="2" t="s">
        <v>52</v>
      </c>
      <c r="G5" s="2" t="s">
        <v>53</v>
      </c>
    </row>
    <row r="6" spans="1:7">
      <c r="A6" s="2">
        <v>1</v>
      </c>
      <c r="B6" s="2">
        <v>12</v>
      </c>
      <c r="C6" s="2" t="s">
        <v>54</v>
      </c>
      <c r="D6" s="2" t="s">
        <v>55</v>
      </c>
      <c r="E6" s="2" t="s">
        <v>54</v>
      </c>
      <c r="F6" s="2" t="s">
        <v>56</v>
      </c>
      <c r="G6" s="2" t="s">
        <v>57</v>
      </c>
    </row>
    <row r="7" spans="1:7">
      <c r="A7" s="2">
        <v>2</v>
      </c>
      <c r="B7" s="2">
        <v>12</v>
      </c>
      <c r="C7" s="2" t="s">
        <v>58</v>
      </c>
      <c r="D7" s="2" t="s">
        <v>59</v>
      </c>
      <c r="E7" s="2" t="s">
        <v>58</v>
      </c>
      <c r="F7" s="2" t="s">
        <v>60</v>
      </c>
      <c r="G7" s="2" t="s">
        <v>61</v>
      </c>
    </row>
    <row r="8" spans="1:7">
      <c r="A8" s="2">
        <v>3</v>
      </c>
      <c r="B8" s="2">
        <v>12</v>
      </c>
      <c r="C8" s="2" t="s">
        <v>62</v>
      </c>
      <c r="D8" s="2" t="s">
        <v>63</v>
      </c>
      <c r="E8" s="2" t="s">
        <v>62</v>
      </c>
      <c r="F8" s="2" t="s">
        <v>64</v>
      </c>
      <c r="G8" s="2" t="s">
        <v>65</v>
      </c>
    </row>
    <row r="9" spans="1:7">
      <c r="A9" s="2">
        <v>4</v>
      </c>
      <c r="B9" s="2">
        <v>12</v>
      </c>
      <c r="C9" s="2" t="s">
        <v>66</v>
      </c>
      <c r="D9" s="2" t="s">
        <v>67</v>
      </c>
      <c r="E9" s="2" t="s">
        <v>66</v>
      </c>
      <c r="F9" s="2" t="s">
        <v>68</v>
      </c>
      <c r="G9" s="2" t="s">
        <v>69</v>
      </c>
    </row>
    <row r="10" spans="1:7">
      <c r="A10" s="2">
        <v>5</v>
      </c>
      <c r="B10" s="2">
        <v>12</v>
      </c>
      <c r="C10" s="2" t="s">
        <v>70</v>
      </c>
      <c r="D10" s="2" t="s">
        <v>71</v>
      </c>
      <c r="E10" s="2" t="s">
        <v>70</v>
      </c>
      <c r="F10" s="2" t="s">
        <v>72</v>
      </c>
      <c r="G10" s="2" t="s">
        <v>73</v>
      </c>
    </row>
    <row r="11" spans="1:7">
      <c r="A11" s="2">
        <v>6</v>
      </c>
      <c r="B11" s="2">
        <v>12</v>
      </c>
      <c r="C11" s="2" t="s">
        <v>74</v>
      </c>
      <c r="D11" s="2" t="s">
        <v>75</v>
      </c>
      <c r="E11" s="2" t="s">
        <v>74</v>
      </c>
      <c r="F11" s="2" t="s">
        <v>76</v>
      </c>
      <c r="G11" s="2" t="s">
        <v>77</v>
      </c>
    </row>
    <row r="12" spans="1:7">
      <c r="A12" s="2">
        <v>7</v>
      </c>
      <c r="B12" s="2">
        <v>12</v>
      </c>
      <c r="C12" s="2" t="s">
        <v>78</v>
      </c>
      <c r="D12" s="2" t="s">
        <v>79</v>
      </c>
      <c r="E12" s="2" t="s">
        <v>78</v>
      </c>
      <c r="F12" s="2" t="s">
        <v>80</v>
      </c>
      <c r="G12" s="2" t="s">
        <v>81</v>
      </c>
    </row>
    <row r="13" spans="1:7">
      <c r="A13" s="2">
        <v>8</v>
      </c>
      <c r="B13" s="2">
        <v>12</v>
      </c>
      <c r="C13" s="2" t="s">
        <v>82</v>
      </c>
      <c r="D13" s="2" t="s">
        <v>83</v>
      </c>
      <c r="E13" s="2" t="s">
        <v>82</v>
      </c>
      <c r="F13" s="2" t="s">
        <v>84</v>
      </c>
      <c r="G13" s="2" t="s">
        <v>85</v>
      </c>
    </row>
    <row r="14" spans="1:7">
      <c r="A14" s="2">
        <v>9</v>
      </c>
      <c r="B14" s="2">
        <v>12</v>
      </c>
      <c r="C14" s="2" t="s">
        <v>86</v>
      </c>
      <c r="D14" s="2" t="s">
        <v>87</v>
      </c>
      <c r="E14" s="2" t="s">
        <v>86</v>
      </c>
      <c r="F14" s="2" t="s">
        <v>88</v>
      </c>
      <c r="G14" s="2" t="s">
        <v>89</v>
      </c>
    </row>
    <row r="15" spans="1:7">
      <c r="A15" s="2">
        <v>10</v>
      </c>
      <c r="B15" s="2">
        <v>12</v>
      </c>
      <c r="C15" s="2" t="s">
        <v>90</v>
      </c>
      <c r="D15" s="2" t="s">
        <v>91</v>
      </c>
      <c r="E15" s="2" t="s">
        <v>90</v>
      </c>
      <c r="F15" s="2" t="s">
        <v>92</v>
      </c>
      <c r="G15" s="2" t="s">
        <v>93</v>
      </c>
    </row>
    <row r="16" spans="1:7">
      <c r="A16" s="2">
        <v>11</v>
      </c>
      <c r="B16" s="2">
        <v>12</v>
      </c>
      <c r="C16" s="2" t="s">
        <v>94</v>
      </c>
      <c r="D16" s="2" t="s">
        <v>95</v>
      </c>
      <c r="E16" s="2" t="s">
        <v>94</v>
      </c>
      <c r="F16" s="2" t="s">
        <v>96</v>
      </c>
      <c r="G16" s="2" t="s">
        <v>97</v>
      </c>
    </row>
    <row r="17" spans="1:7">
      <c r="A17" s="2">
        <v>12</v>
      </c>
      <c r="B17" s="2">
        <v>12</v>
      </c>
      <c r="C17" s="2" t="s">
        <v>98</v>
      </c>
      <c r="D17" s="2" t="s">
        <v>99</v>
      </c>
      <c r="E17" s="2" t="s">
        <v>98</v>
      </c>
      <c r="F17" s="2" t="s">
        <v>100</v>
      </c>
      <c r="G17" s="2" t="s">
        <v>101</v>
      </c>
    </row>
    <row r="18" spans="1:7">
      <c r="A18" s="2">
        <v>13</v>
      </c>
      <c r="B18" s="2">
        <v>12</v>
      </c>
      <c r="C18" s="2" t="s">
        <v>102</v>
      </c>
      <c r="D18" s="2" t="s">
        <v>103</v>
      </c>
      <c r="E18" s="2" t="s">
        <v>102</v>
      </c>
      <c r="F18" s="2" t="s">
        <v>104</v>
      </c>
      <c r="G18" s="2" t="s">
        <v>105</v>
      </c>
    </row>
    <row r="19" spans="1:7">
      <c r="A19" s="2">
        <v>14</v>
      </c>
      <c r="B19" s="2">
        <v>12</v>
      </c>
      <c r="C19" s="2" t="s">
        <v>106</v>
      </c>
      <c r="D19" s="2" t="s">
        <v>107</v>
      </c>
      <c r="E19" s="2" t="s">
        <v>106</v>
      </c>
      <c r="F19" s="2" t="s">
        <v>108</v>
      </c>
      <c r="G19" s="2" t="s">
        <v>109</v>
      </c>
    </row>
    <row r="20" spans="1:7">
      <c r="A20" s="2">
        <v>15</v>
      </c>
      <c r="B20" s="2">
        <v>12</v>
      </c>
      <c r="C20" s="2" t="s">
        <v>110</v>
      </c>
      <c r="D20" s="2" t="s">
        <v>111</v>
      </c>
      <c r="E20" s="2" t="s">
        <v>110</v>
      </c>
      <c r="F20" s="2" t="s">
        <v>112</v>
      </c>
      <c r="G20" s="2" t="s">
        <v>113</v>
      </c>
    </row>
    <row r="21" spans="1:7">
      <c r="A21" s="2">
        <v>16</v>
      </c>
      <c r="B21" s="2">
        <v>12</v>
      </c>
      <c r="C21" s="2" t="s">
        <v>114</v>
      </c>
      <c r="D21" s="2" t="s">
        <v>115</v>
      </c>
      <c r="E21" s="2" t="s">
        <v>114</v>
      </c>
      <c r="F21" s="2" t="s">
        <v>116</v>
      </c>
      <c r="G21" s="2" t="s">
        <v>117</v>
      </c>
    </row>
    <row r="22" spans="1:7">
      <c r="A22" s="2">
        <v>17</v>
      </c>
      <c r="B22" s="2">
        <v>12</v>
      </c>
      <c r="C22" s="2" t="s">
        <v>118</v>
      </c>
      <c r="D22" s="2" t="s">
        <v>119</v>
      </c>
      <c r="E22" s="2" t="s">
        <v>118</v>
      </c>
      <c r="F22" s="2" t="s">
        <v>120</v>
      </c>
      <c r="G22" s="2" t="s">
        <v>121</v>
      </c>
    </row>
    <row r="23" spans="1:7">
      <c r="A23" s="2">
        <v>18</v>
      </c>
      <c r="B23" s="2">
        <v>12</v>
      </c>
      <c r="C23" s="2" t="s">
        <v>122</v>
      </c>
      <c r="D23" s="2" t="s">
        <v>123</v>
      </c>
      <c r="E23" s="2" t="s">
        <v>122</v>
      </c>
      <c r="F23" s="2" t="s">
        <v>124</v>
      </c>
      <c r="G23" s="2" t="s">
        <v>125</v>
      </c>
    </row>
    <row r="24" spans="1:7">
      <c r="A24" s="2">
        <v>19</v>
      </c>
      <c r="B24" s="2">
        <v>12</v>
      </c>
      <c r="C24" s="2" t="s">
        <v>126</v>
      </c>
      <c r="D24" s="2" t="s">
        <v>127</v>
      </c>
      <c r="E24" s="2" t="s">
        <v>126</v>
      </c>
      <c r="F24" s="2" t="s">
        <v>128</v>
      </c>
      <c r="G24" s="2" t="s">
        <v>129</v>
      </c>
    </row>
    <row r="25" spans="1:7">
      <c r="A25" s="2">
        <v>20</v>
      </c>
      <c r="B25" s="2">
        <v>12</v>
      </c>
      <c r="C25" s="2" t="s">
        <v>130</v>
      </c>
      <c r="D25" s="2" t="s">
        <v>131</v>
      </c>
      <c r="E25" s="2" t="s">
        <v>130</v>
      </c>
      <c r="F25" s="2" t="s">
        <v>132</v>
      </c>
      <c r="G25" s="2" t="s">
        <v>133</v>
      </c>
    </row>
    <row r="26" spans="1:7">
      <c r="A26" s="2">
        <v>21</v>
      </c>
      <c r="B26" s="2">
        <v>12</v>
      </c>
      <c r="C26" s="2" t="s">
        <v>134</v>
      </c>
      <c r="D26" s="2" t="s">
        <v>135</v>
      </c>
      <c r="E26" s="2" t="s">
        <v>134</v>
      </c>
      <c r="F26" s="2" t="s">
        <v>136</v>
      </c>
      <c r="G26" s="2" t="s">
        <v>137</v>
      </c>
    </row>
    <row r="27" spans="1:7">
      <c r="A27" s="2">
        <v>22</v>
      </c>
      <c r="B27" s="2">
        <v>12</v>
      </c>
      <c r="C27" s="2" t="s">
        <v>138</v>
      </c>
      <c r="D27" s="2" t="s">
        <v>139</v>
      </c>
      <c r="E27" s="2" t="s">
        <v>138</v>
      </c>
      <c r="F27" s="2" t="s">
        <v>140</v>
      </c>
      <c r="G27" s="2" t="s">
        <v>141</v>
      </c>
    </row>
    <row r="28" spans="1:7">
      <c r="A28" s="2">
        <v>23</v>
      </c>
      <c r="B28" s="2">
        <v>12</v>
      </c>
      <c r="C28" s="2" t="s">
        <v>142</v>
      </c>
      <c r="D28" s="2" t="s">
        <v>143</v>
      </c>
      <c r="E28" s="2" t="s">
        <v>142</v>
      </c>
      <c r="F28" s="2" t="s">
        <v>144</v>
      </c>
      <c r="G28" s="2" t="s">
        <v>145</v>
      </c>
    </row>
    <row r="29" spans="1:7">
      <c r="A29" s="2">
        <v>24</v>
      </c>
      <c r="B29" s="2">
        <v>12</v>
      </c>
      <c r="C29" s="2" t="s">
        <v>146</v>
      </c>
      <c r="D29" s="2" t="s">
        <v>147</v>
      </c>
      <c r="E29" s="2" t="s">
        <v>146</v>
      </c>
      <c r="F29" s="2" t="s">
        <v>148</v>
      </c>
      <c r="G29" s="2" t="s">
        <v>149</v>
      </c>
    </row>
    <row r="30" spans="1:7">
      <c r="A30" s="2">
        <v>25</v>
      </c>
      <c r="B30" s="2">
        <v>12</v>
      </c>
      <c r="C30" s="2" t="s">
        <v>150</v>
      </c>
      <c r="D30" s="2" t="s">
        <v>151</v>
      </c>
      <c r="E30" s="2" t="s">
        <v>150</v>
      </c>
      <c r="F30" s="2" t="s">
        <v>152</v>
      </c>
      <c r="G30" s="2" t="s">
        <v>153</v>
      </c>
    </row>
    <row r="31" spans="1:7">
      <c r="A31" s="2">
        <v>26</v>
      </c>
      <c r="B31" s="2">
        <v>12</v>
      </c>
      <c r="C31" s="2" t="s">
        <v>154</v>
      </c>
      <c r="D31" s="2" t="s">
        <v>155</v>
      </c>
      <c r="E31" s="2" t="s">
        <v>154</v>
      </c>
      <c r="F31" s="2" t="s">
        <v>156</v>
      </c>
      <c r="G31" s="2" t="s">
        <v>157</v>
      </c>
    </row>
    <row r="32" spans="1:7">
      <c r="A32" s="2">
        <v>27</v>
      </c>
      <c r="B32" s="2">
        <v>12</v>
      </c>
      <c r="C32" s="2" t="s">
        <v>158</v>
      </c>
      <c r="D32" s="2" t="s">
        <v>159</v>
      </c>
      <c r="E32" s="2" t="s">
        <v>158</v>
      </c>
      <c r="F32" s="2" t="s">
        <v>160</v>
      </c>
      <c r="G32" s="2" t="s">
        <v>161</v>
      </c>
    </row>
    <row r="33" spans="1:7">
      <c r="A33" s="2">
        <v>28</v>
      </c>
      <c r="B33" s="2">
        <v>12</v>
      </c>
      <c r="C33" s="2" t="s">
        <v>162</v>
      </c>
      <c r="D33" s="2" t="s">
        <v>163</v>
      </c>
      <c r="E33" s="2" t="s">
        <v>162</v>
      </c>
      <c r="F33" s="2" t="s">
        <v>164</v>
      </c>
      <c r="G33" s="2" t="s">
        <v>165</v>
      </c>
    </row>
    <row r="34" spans="1:7">
      <c r="A34" s="2">
        <v>29</v>
      </c>
      <c r="B34" s="2">
        <v>12</v>
      </c>
      <c r="C34" s="2" t="s">
        <v>166</v>
      </c>
      <c r="D34" s="2" t="s">
        <v>167</v>
      </c>
      <c r="E34" s="2" t="s">
        <v>166</v>
      </c>
      <c r="F34" s="2" t="s">
        <v>168</v>
      </c>
      <c r="G34" s="2" t="s">
        <v>169</v>
      </c>
    </row>
    <row r="35" spans="1:7">
      <c r="A35" s="2">
        <v>30</v>
      </c>
      <c r="B35" s="2">
        <v>12</v>
      </c>
      <c r="C35" s="2" t="s">
        <v>170</v>
      </c>
      <c r="D35" s="2" t="s">
        <v>171</v>
      </c>
      <c r="E35" s="2" t="s">
        <v>170</v>
      </c>
      <c r="F35" s="2" t="s">
        <v>172</v>
      </c>
      <c r="G35" s="2" t="s">
        <v>173</v>
      </c>
    </row>
    <row r="36" spans="1:7">
      <c r="A36" s="2">
        <v>31</v>
      </c>
      <c r="B36" s="2">
        <v>12</v>
      </c>
      <c r="C36" s="2" t="s">
        <v>174</v>
      </c>
      <c r="D36" s="2" t="s">
        <v>175</v>
      </c>
      <c r="E36" s="2" t="s">
        <v>174</v>
      </c>
      <c r="F36" s="2" t="s">
        <v>176</v>
      </c>
      <c r="G36" s="2" t="s">
        <v>177</v>
      </c>
    </row>
    <row r="37" spans="1:7">
      <c r="A37" s="2">
        <v>32</v>
      </c>
      <c r="B37" s="2">
        <v>12</v>
      </c>
      <c r="C37" s="2" t="s">
        <v>178</v>
      </c>
      <c r="D37" s="2" t="s">
        <v>179</v>
      </c>
      <c r="E37" s="2" t="s">
        <v>178</v>
      </c>
      <c r="F37" s="2" t="s">
        <v>180</v>
      </c>
      <c r="G37" s="2" t="s">
        <v>181</v>
      </c>
    </row>
    <row r="38" spans="1:7">
      <c r="A38" s="2">
        <v>33</v>
      </c>
      <c r="B38" s="2">
        <v>12</v>
      </c>
      <c r="C38" s="2" t="s">
        <v>182</v>
      </c>
      <c r="D38" s="2" t="s">
        <v>183</v>
      </c>
      <c r="E38" s="2" t="s">
        <v>182</v>
      </c>
      <c r="F38" s="2" t="s">
        <v>184</v>
      </c>
      <c r="G38" s="2" t="s">
        <v>185</v>
      </c>
    </row>
    <row r="39" spans="1:7">
      <c r="A39" s="2">
        <v>34</v>
      </c>
      <c r="B39" s="2">
        <v>12</v>
      </c>
      <c r="C39" s="2" t="s">
        <v>186</v>
      </c>
      <c r="D39" s="2" t="s">
        <v>187</v>
      </c>
      <c r="E39" s="2" t="s">
        <v>186</v>
      </c>
      <c r="F39" s="2" t="s">
        <v>188</v>
      </c>
      <c r="G39" s="2" t="s">
        <v>189</v>
      </c>
    </row>
    <row r="40" spans="1:7">
      <c r="A40" s="2">
        <v>35</v>
      </c>
      <c r="B40" s="2">
        <v>12</v>
      </c>
      <c r="C40" s="2" t="s">
        <v>190</v>
      </c>
      <c r="D40" s="2" t="s">
        <v>191</v>
      </c>
      <c r="E40" s="2" t="s">
        <v>190</v>
      </c>
      <c r="F40" s="2" t="s">
        <v>192</v>
      </c>
      <c r="G40" s="2" t="s">
        <v>193</v>
      </c>
    </row>
    <row r="41" spans="1:7">
      <c r="A41" s="2">
        <v>36</v>
      </c>
      <c r="B41" s="2">
        <v>12</v>
      </c>
      <c r="C41" s="2" t="s">
        <v>194</v>
      </c>
      <c r="D41" s="2" t="s">
        <v>195</v>
      </c>
      <c r="E41" s="2" t="s">
        <v>194</v>
      </c>
      <c r="F41" s="2" t="s">
        <v>196</v>
      </c>
      <c r="G41" s="2" t="s">
        <v>197</v>
      </c>
    </row>
    <row r="42" spans="1:7">
      <c r="A42" s="2">
        <v>37</v>
      </c>
      <c r="B42" s="2">
        <v>12</v>
      </c>
      <c r="C42" s="2" t="s">
        <v>198</v>
      </c>
      <c r="D42" s="2" t="s">
        <v>199</v>
      </c>
      <c r="E42" s="2" t="s">
        <v>198</v>
      </c>
      <c r="F42" s="2" t="s">
        <v>200</v>
      </c>
      <c r="G42" s="2" t="s">
        <v>201</v>
      </c>
    </row>
    <row r="43" spans="1:7">
      <c r="A43" s="2">
        <v>38</v>
      </c>
      <c r="B43" s="2">
        <v>12</v>
      </c>
      <c r="C43" s="2" t="s">
        <v>202</v>
      </c>
      <c r="D43" s="2" t="s">
        <v>203</v>
      </c>
      <c r="E43" s="2" t="s">
        <v>202</v>
      </c>
      <c r="F43" s="2" t="s">
        <v>204</v>
      </c>
      <c r="G43" s="2" t="s">
        <v>205</v>
      </c>
    </row>
    <row r="44" spans="1:7">
      <c r="A44" s="2">
        <v>39</v>
      </c>
      <c r="B44" s="2">
        <v>12</v>
      </c>
      <c r="C44" s="2" t="s">
        <v>206</v>
      </c>
      <c r="D44" s="2" t="s">
        <v>207</v>
      </c>
      <c r="E44" s="2" t="s">
        <v>206</v>
      </c>
      <c r="F44" s="2" t="s">
        <v>208</v>
      </c>
      <c r="G44" s="2" t="s">
        <v>209</v>
      </c>
    </row>
    <row r="45" spans="1:7">
      <c r="A45" s="2">
        <v>40</v>
      </c>
      <c r="B45" s="2">
        <v>12</v>
      </c>
      <c r="C45" s="2" t="s">
        <v>210</v>
      </c>
      <c r="D45" s="2" t="s">
        <v>211</v>
      </c>
      <c r="E45" s="2" t="s">
        <v>210</v>
      </c>
      <c r="F45" s="2" t="s">
        <v>212</v>
      </c>
      <c r="G45" s="2" t="s">
        <v>213</v>
      </c>
    </row>
    <row r="46" spans="1:7">
      <c r="A46" s="2">
        <v>41</v>
      </c>
      <c r="B46" s="2">
        <v>12</v>
      </c>
      <c r="C46" s="2" t="s">
        <v>214</v>
      </c>
      <c r="D46" s="2" t="s">
        <v>215</v>
      </c>
      <c r="E46" s="2" t="s">
        <v>214</v>
      </c>
      <c r="F46" s="2" t="s">
        <v>216</v>
      </c>
      <c r="G46" s="2" t="s">
        <v>217</v>
      </c>
    </row>
    <row r="47" spans="1:7">
      <c r="A47" s="2">
        <v>42</v>
      </c>
      <c r="B47" s="2">
        <v>12</v>
      </c>
      <c r="C47" s="2" t="s">
        <v>218</v>
      </c>
      <c r="D47" s="2" t="s">
        <v>219</v>
      </c>
      <c r="E47" s="2" t="s">
        <v>218</v>
      </c>
      <c r="F47" s="2" t="s">
        <v>220</v>
      </c>
      <c r="G47" s="2" t="s">
        <v>221</v>
      </c>
    </row>
    <row r="48" spans="1:7">
      <c r="A48" s="2">
        <v>43</v>
      </c>
      <c r="B48" s="2">
        <v>12</v>
      </c>
      <c r="C48" s="2" t="s">
        <v>222</v>
      </c>
      <c r="D48" s="2" t="s">
        <v>223</v>
      </c>
      <c r="E48" s="2" t="s">
        <v>222</v>
      </c>
      <c r="F48" s="2" t="s">
        <v>224</v>
      </c>
      <c r="G48" s="2" t="s">
        <v>225</v>
      </c>
    </row>
    <row r="49" spans="1:7">
      <c r="A49" s="2">
        <v>44</v>
      </c>
      <c r="B49" s="2">
        <v>12</v>
      </c>
      <c r="C49" s="2" t="s">
        <v>226</v>
      </c>
      <c r="D49" s="2" t="s">
        <v>227</v>
      </c>
      <c r="E49" s="2" t="s">
        <v>226</v>
      </c>
      <c r="F49" s="2" t="s">
        <v>228</v>
      </c>
      <c r="G49" s="2" t="s">
        <v>229</v>
      </c>
    </row>
    <row r="50" spans="1:7">
      <c r="A50" s="2">
        <v>45</v>
      </c>
      <c r="B50" s="2">
        <v>12</v>
      </c>
      <c r="C50" s="2" t="s">
        <v>230</v>
      </c>
      <c r="D50" s="2" t="s">
        <v>231</v>
      </c>
      <c r="E50" s="2" t="s">
        <v>230</v>
      </c>
      <c r="F50" s="2" t="s">
        <v>232</v>
      </c>
      <c r="G50" s="2" t="s">
        <v>233</v>
      </c>
    </row>
    <row r="51" spans="1:7">
      <c r="A51" s="2">
        <v>46</v>
      </c>
      <c r="B51" s="2">
        <v>12</v>
      </c>
      <c r="C51" s="2" t="s">
        <v>234</v>
      </c>
      <c r="D51" s="2" t="s">
        <v>235</v>
      </c>
      <c r="E51" s="2" t="s">
        <v>234</v>
      </c>
      <c r="F51" s="2" t="s">
        <v>236</v>
      </c>
      <c r="G51" s="2" t="s">
        <v>237</v>
      </c>
    </row>
    <row r="52" spans="1:7">
      <c r="A52" s="2">
        <v>47</v>
      </c>
      <c r="B52" s="2">
        <v>12</v>
      </c>
      <c r="C52" s="2" t="s">
        <v>238</v>
      </c>
      <c r="D52" s="2" t="s">
        <v>239</v>
      </c>
      <c r="E52" s="2" t="s">
        <v>238</v>
      </c>
      <c r="F52" s="2" t="s">
        <v>240</v>
      </c>
      <c r="G52" s="2" t="s">
        <v>241</v>
      </c>
    </row>
    <row r="53" spans="1:7">
      <c r="A53" s="2">
        <v>48</v>
      </c>
      <c r="B53" s="2">
        <v>12</v>
      </c>
      <c r="C53" s="2" t="s">
        <v>242</v>
      </c>
      <c r="D53" s="2" t="s">
        <v>243</v>
      </c>
      <c r="E53" s="2" t="s">
        <v>242</v>
      </c>
      <c r="F53" s="2" t="s">
        <v>244</v>
      </c>
      <c r="G53" s="2" t="s">
        <v>245</v>
      </c>
    </row>
    <row r="54" spans="1:7">
      <c r="A54" s="2">
        <v>49</v>
      </c>
      <c r="B54" s="2">
        <v>12</v>
      </c>
      <c r="C54" s="2" t="s">
        <v>246</v>
      </c>
      <c r="D54" s="2" t="s">
        <v>247</v>
      </c>
      <c r="E54" s="2" t="s">
        <v>246</v>
      </c>
      <c r="F54" s="2" t="s">
        <v>248</v>
      </c>
      <c r="G54" s="2" t="s">
        <v>249</v>
      </c>
    </row>
    <row r="55" spans="1:7">
      <c r="A55" s="2">
        <v>50</v>
      </c>
      <c r="B55" s="2">
        <v>12</v>
      </c>
      <c r="C55" s="2" t="s">
        <v>250</v>
      </c>
      <c r="D55" s="2" t="s">
        <v>251</v>
      </c>
      <c r="E55" s="2" t="s">
        <v>250</v>
      </c>
      <c r="F55" s="2" t="s">
        <v>252</v>
      </c>
      <c r="G55" s="2" t="s">
        <v>253</v>
      </c>
    </row>
    <row r="56" spans="1:7">
      <c r="A56" s="2">
        <v>51</v>
      </c>
      <c r="B56" s="2">
        <v>12</v>
      </c>
      <c r="C56" s="2" t="s">
        <v>254</v>
      </c>
      <c r="D56" s="2" t="s">
        <v>255</v>
      </c>
      <c r="E56" s="2" t="s">
        <v>254</v>
      </c>
      <c r="F56" s="2" t="s">
        <v>256</v>
      </c>
      <c r="G56" s="2" t="s">
        <v>257</v>
      </c>
    </row>
    <row r="57" spans="1:7">
      <c r="A57" s="2">
        <v>52</v>
      </c>
      <c r="B57" s="2">
        <v>12</v>
      </c>
      <c r="C57" s="2" t="s">
        <v>258</v>
      </c>
      <c r="D57" s="2" t="s">
        <v>259</v>
      </c>
      <c r="E57" s="2" t="s">
        <v>258</v>
      </c>
      <c r="F57" s="2" t="s">
        <v>260</v>
      </c>
      <c r="G57" s="2" t="s">
        <v>261</v>
      </c>
    </row>
    <row r="58" spans="1:7">
      <c r="A58" s="2">
        <v>53</v>
      </c>
      <c r="B58" s="2">
        <v>12</v>
      </c>
      <c r="C58" s="2" t="s">
        <v>262</v>
      </c>
      <c r="D58" s="2" t="s">
        <v>263</v>
      </c>
      <c r="E58" s="2" t="s">
        <v>262</v>
      </c>
      <c r="F58" s="2" t="s">
        <v>264</v>
      </c>
      <c r="G58" s="2" t="s">
        <v>265</v>
      </c>
    </row>
    <row r="59" spans="1:7">
      <c r="A59" s="2">
        <v>54</v>
      </c>
      <c r="B59" s="2">
        <v>12</v>
      </c>
      <c r="C59" s="18" t="s">
        <v>266</v>
      </c>
      <c r="D59" s="18" t="s">
        <v>267</v>
      </c>
      <c r="E59" s="18" t="s">
        <v>266</v>
      </c>
      <c r="F59" s="18" t="s">
        <v>268</v>
      </c>
      <c r="G59" s="2" t="s">
        <v>269</v>
      </c>
    </row>
    <row r="60" spans="1:7">
      <c r="A60" s="2">
        <v>55</v>
      </c>
      <c r="B60" s="2">
        <v>12</v>
      </c>
      <c r="C60" s="2" t="s">
        <v>270</v>
      </c>
      <c r="D60" s="2" t="s">
        <v>271</v>
      </c>
      <c r="E60" s="2" t="s">
        <v>270</v>
      </c>
      <c r="F60" s="2" t="s">
        <v>272</v>
      </c>
      <c r="G60" s="2" t="s">
        <v>273</v>
      </c>
    </row>
    <row r="61" spans="1:7">
      <c r="A61" s="2">
        <v>56</v>
      </c>
      <c r="B61" s="2">
        <v>12</v>
      </c>
      <c r="C61" s="2" t="s">
        <v>274</v>
      </c>
      <c r="D61" s="2" t="s">
        <v>275</v>
      </c>
      <c r="E61" s="2" t="s">
        <v>274</v>
      </c>
      <c r="F61" s="2" t="s">
        <v>276</v>
      </c>
      <c r="G61" s="2" t="s">
        <v>277</v>
      </c>
    </row>
    <row r="62" spans="1:7">
      <c r="A62" s="2">
        <v>57</v>
      </c>
      <c r="B62" s="18">
        <v>12</v>
      </c>
      <c r="C62" s="18" t="s">
        <v>278</v>
      </c>
      <c r="D62" s="18" t="s">
        <v>279</v>
      </c>
      <c r="E62" s="18" t="s">
        <v>278</v>
      </c>
      <c r="F62" s="18" t="s">
        <v>280</v>
      </c>
      <c r="G62" s="18" t="s">
        <v>281</v>
      </c>
    </row>
    <row r="63" spans="1:7">
      <c r="A63" s="2">
        <v>58</v>
      </c>
      <c r="B63" s="2">
        <v>12</v>
      </c>
      <c r="C63" s="2" t="s">
        <v>282</v>
      </c>
      <c r="D63" s="2" t="s">
        <v>283</v>
      </c>
      <c r="E63" s="2" t="s">
        <v>282</v>
      </c>
      <c r="F63" s="2" t="s">
        <v>284</v>
      </c>
      <c r="G63" s="2" t="s">
        <v>285</v>
      </c>
    </row>
    <row r="64" spans="1:7">
      <c r="A64" s="2">
        <v>59</v>
      </c>
      <c r="B64" s="2">
        <v>12</v>
      </c>
      <c r="C64" s="2" t="s">
        <v>286</v>
      </c>
      <c r="D64" s="2" t="s">
        <v>287</v>
      </c>
      <c r="E64" s="2" t="s">
        <v>286</v>
      </c>
      <c r="F64" s="2" t="s">
        <v>288</v>
      </c>
      <c r="G64" s="2" t="s">
        <v>289</v>
      </c>
    </row>
    <row r="65" spans="1:7">
      <c r="A65" s="2">
        <v>60</v>
      </c>
      <c r="B65" s="2">
        <v>12</v>
      </c>
      <c r="C65" s="2" t="s">
        <v>290</v>
      </c>
      <c r="D65" s="2" t="s">
        <v>291</v>
      </c>
      <c r="E65" s="2" t="s">
        <v>290</v>
      </c>
      <c r="F65" s="2" t="s">
        <v>292</v>
      </c>
      <c r="G65" s="2" t="s">
        <v>293</v>
      </c>
    </row>
    <row r="66" spans="1:7">
      <c r="A66" s="2">
        <v>61</v>
      </c>
      <c r="B66" s="2">
        <v>12</v>
      </c>
      <c r="C66" s="2" t="s">
        <v>294</v>
      </c>
      <c r="D66" s="2" t="s">
        <v>295</v>
      </c>
      <c r="E66" s="2" t="s">
        <v>294</v>
      </c>
      <c r="F66" s="2" t="s">
        <v>296</v>
      </c>
      <c r="G66" s="2" t="s">
        <v>297</v>
      </c>
    </row>
    <row r="67" spans="1:7">
      <c r="A67" s="2">
        <v>62</v>
      </c>
      <c r="B67" s="3">
        <v>12</v>
      </c>
      <c r="C67" s="3"/>
      <c r="D67" s="3"/>
      <c r="E67" s="3"/>
      <c r="F67" s="3"/>
      <c r="G67" s="3"/>
    </row>
  </sheetData>
  <protectedRanges>
    <protectedRange sqref="B67:G67" name="範囲2"/>
    <protectedRange sqref="A2" name="範囲1"/>
  </protectedRange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M212"/>
  <sheetViews>
    <sheetView zoomScale="106" workbookViewId="0">
      <pane ySplit="2" topLeftCell="A3" activePane="bottomLeft" state="frozen"/>
      <selection pane="bottomLeft" activeCell="A2" sqref="A2"/>
    </sheetView>
  </sheetViews>
  <sheetFormatPr defaultRowHeight="18.75"/>
  <cols>
    <col min="5" max="5" width="12.625" customWidth="1"/>
    <col min="6" max="6" width="18.125" customWidth="1"/>
    <col min="7" max="7" width="6.625" customWidth="1"/>
    <col min="8" max="8" width="5.375" customWidth="1"/>
    <col min="9" max="9" width="5.125" customWidth="1"/>
    <col min="10" max="10" width="11.375" bestFit="1" customWidth="1"/>
    <col min="13" max="13" width="10.75" customWidth="1"/>
  </cols>
  <sheetData>
    <row r="1" spans="1:13">
      <c r="A1" t="s">
        <v>298</v>
      </c>
    </row>
    <row r="2" spans="1:13" ht="56.25">
      <c r="A2" s="2" t="s">
        <v>299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7" t="s">
        <v>9</v>
      </c>
      <c r="I2" s="2" t="s">
        <v>10</v>
      </c>
      <c r="J2" s="2" t="s">
        <v>11</v>
      </c>
      <c r="K2" s="2" t="s">
        <v>12</v>
      </c>
      <c r="L2" s="2" t="s">
        <v>300</v>
      </c>
      <c r="M2" s="2" t="s">
        <v>301</v>
      </c>
    </row>
    <row r="3" spans="1:13">
      <c r="A3" s="2" t="str">
        <f>IF(H3="","",IF(B3="","",H3*10000+B3))</f>
        <v/>
      </c>
      <c r="B3" s="3"/>
      <c r="C3" s="3"/>
      <c r="D3" s="3"/>
      <c r="E3" s="3"/>
      <c r="F3" s="3"/>
      <c r="G3" s="3"/>
      <c r="H3" s="3"/>
      <c r="I3" s="3"/>
      <c r="J3" s="6"/>
      <c r="K3" s="3"/>
      <c r="L3" s="2"/>
      <c r="M3" s="2"/>
    </row>
    <row r="4" spans="1:13">
      <c r="A4" s="2" t="str">
        <f>IF(H4="","",IF(B4="","",H4*10000+B4))</f>
        <v/>
      </c>
      <c r="B4" s="3"/>
      <c r="C4" s="3"/>
      <c r="D4" s="3"/>
      <c r="E4" s="3"/>
      <c r="F4" s="3"/>
      <c r="G4" s="3"/>
      <c r="H4" s="3"/>
      <c r="I4" s="3"/>
      <c r="J4" s="6"/>
      <c r="K4" s="3"/>
      <c r="L4" s="2"/>
      <c r="M4" s="2"/>
    </row>
    <row r="5" spans="1:13">
      <c r="A5" s="2" t="str">
        <f t="shared" ref="A5:A68" si="0">IF(H5="","",IF(B5="","",H5*10000+B5))</f>
        <v/>
      </c>
      <c r="B5" s="3"/>
      <c r="C5" s="3"/>
      <c r="D5" s="3"/>
      <c r="E5" s="3"/>
      <c r="F5" s="3"/>
      <c r="G5" s="3"/>
      <c r="H5" s="3"/>
      <c r="I5" s="3"/>
      <c r="J5" s="6"/>
      <c r="K5" s="3"/>
      <c r="L5" s="2"/>
      <c r="M5" s="2"/>
    </row>
    <row r="6" spans="1:13">
      <c r="A6" s="2" t="str">
        <f t="shared" si="0"/>
        <v/>
      </c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>
      <c r="A7" s="2" t="str">
        <f t="shared" si="0"/>
        <v/>
      </c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>
      <c r="A8" s="2" t="str">
        <f t="shared" si="0"/>
        <v/>
      </c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>
      <c r="A9" s="2" t="str">
        <f t="shared" si="0"/>
        <v/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>
      <c r="A10" s="2" t="str">
        <f t="shared" si="0"/>
        <v/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>
      <c r="A11" s="2" t="str">
        <f t="shared" si="0"/>
        <v/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>
      <c r="A12" s="2" t="str">
        <f t="shared" si="0"/>
        <v/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>
      <c r="A13" s="2" t="str">
        <f t="shared" si="0"/>
        <v/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1:13">
      <c r="A14" s="2" t="str">
        <f t="shared" si="0"/>
        <v/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>
      <c r="A15" s="2" t="str">
        <f t="shared" si="0"/>
        <v/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>
      <c r="A16" s="2" t="str">
        <f t="shared" si="0"/>
        <v/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>
      <c r="A17" s="2" t="str">
        <f t="shared" si="0"/>
        <v/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>
      <c r="A18" s="2" t="str">
        <f t="shared" si="0"/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>
      <c r="A19" s="2" t="str">
        <f t="shared" si="0"/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>
      <c r="A20" s="2" t="str">
        <f t="shared" si="0"/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>
      <c r="A21" s="2" t="str">
        <f t="shared" si="0"/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>
      <c r="A22" s="2" t="str">
        <f t="shared" si="0"/>
        <v/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>
      <c r="A23" s="2" t="str">
        <f t="shared" si="0"/>
        <v/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>
      <c r="A24" s="2" t="str">
        <f t="shared" si="0"/>
        <v/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>
      <c r="A25" s="2" t="str">
        <f t="shared" si="0"/>
        <v/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>
      <c r="A26" s="2" t="str">
        <f t="shared" si="0"/>
        <v/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>
      <c r="A27" s="2" t="str">
        <f t="shared" si="0"/>
        <v/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>
      <c r="A28" s="2" t="str">
        <f t="shared" si="0"/>
        <v/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>
      <c r="A29" s="2" t="str">
        <f t="shared" si="0"/>
        <v/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>
      <c r="A30" s="2" t="str">
        <f t="shared" si="0"/>
        <v/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>
      <c r="A31" s="2" t="str">
        <f t="shared" si="0"/>
        <v/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>
      <c r="A32" s="2" t="str">
        <f t="shared" si="0"/>
        <v/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>
      <c r="A33" s="2" t="str">
        <f t="shared" si="0"/>
        <v/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>
      <c r="A34" s="2" t="str">
        <f t="shared" si="0"/>
        <v/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>
      <c r="A35" s="2" t="str">
        <f t="shared" si="0"/>
        <v/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>
      <c r="A36" s="2" t="str">
        <f t="shared" si="0"/>
        <v/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>
      <c r="A37" s="2" t="str">
        <f t="shared" si="0"/>
        <v/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>
      <c r="A38" s="2" t="str">
        <f t="shared" si="0"/>
        <v/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>
      <c r="A39" s="2" t="str">
        <f t="shared" si="0"/>
        <v/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>
      <c r="A40" s="2" t="str">
        <f t="shared" si="0"/>
        <v/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>
      <c r="A41" s="2" t="str">
        <f t="shared" si="0"/>
        <v/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>
      <c r="A42" s="2" t="str">
        <f t="shared" si="0"/>
        <v/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>
      <c r="A43" s="2" t="str">
        <f t="shared" si="0"/>
        <v/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>
      <c r="A44" s="2" t="str">
        <f t="shared" si="0"/>
        <v/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>
      <c r="A45" s="2" t="str">
        <f t="shared" si="0"/>
        <v/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>
      <c r="A46" s="2" t="str">
        <f t="shared" si="0"/>
        <v/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>
      <c r="A47" s="2" t="str">
        <f t="shared" si="0"/>
        <v/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>
      <c r="A48" s="2" t="str">
        <f t="shared" si="0"/>
        <v/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>
      <c r="A49" s="2" t="str">
        <f t="shared" si="0"/>
        <v/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>
      <c r="A50" s="2" t="str">
        <f t="shared" si="0"/>
        <v/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>
      <c r="A51" s="2" t="str">
        <f t="shared" si="0"/>
        <v/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>
      <c r="A52" s="2" t="str">
        <f t="shared" si="0"/>
        <v/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>
      <c r="A53" s="2" t="str">
        <f t="shared" si="0"/>
        <v/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>
      <c r="A54" s="2" t="str">
        <f t="shared" si="0"/>
        <v/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>
      <c r="A55" s="2" t="str">
        <f t="shared" si="0"/>
        <v/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>
      <c r="A56" s="2" t="str">
        <f t="shared" si="0"/>
        <v/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>
      <c r="A57" s="2" t="str">
        <f t="shared" si="0"/>
        <v/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</row>
    <row r="58" spans="1:13">
      <c r="A58" s="2" t="str">
        <f t="shared" si="0"/>
        <v/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</row>
    <row r="59" spans="1:13">
      <c r="A59" s="2" t="str">
        <f t="shared" si="0"/>
        <v/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</row>
    <row r="60" spans="1:13">
      <c r="A60" s="2" t="str">
        <f t="shared" si="0"/>
        <v/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</row>
    <row r="61" spans="1:13">
      <c r="A61" s="2" t="str">
        <f t="shared" si="0"/>
        <v/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</row>
    <row r="62" spans="1:13">
      <c r="A62" s="2" t="str">
        <f t="shared" si="0"/>
        <v/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</row>
    <row r="63" spans="1:13">
      <c r="A63" s="2" t="str">
        <f t="shared" si="0"/>
        <v/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</row>
    <row r="64" spans="1:13">
      <c r="A64" s="2" t="str">
        <f t="shared" si="0"/>
        <v/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</row>
    <row r="65" spans="1:13">
      <c r="A65" s="2" t="str">
        <f t="shared" si="0"/>
        <v/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</row>
    <row r="66" spans="1:13">
      <c r="A66" s="2" t="str">
        <f t="shared" si="0"/>
        <v/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</row>
    <row r="67" spans="1:13">
      <c r="A67" s="2" t="str">
        <f t="shared" si="0"/>
        <v/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</row>
    <row r="68" spans="1:13">
      <c r="A68" s="2" t="str">
        <f t="shared" si="0"/>
        <v/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</row>
    <row r="69" spans="1:13">
      <c r="A69" s="2" t="str">
        <f t="shared" ref="A69:A132" si="1">IF(H69="","",IF(B69="","",H69*10000+B69))</f>
        <v/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</row>
    <row r="70" spans="1:13">
      <c r="A70" s="2" t="str">
        <f t="shared" si="1"/>
        <v/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</row>
    <row r="71" spans="1:13">
      <c r="A71" s="2" t="str">
        <f t="shared" si="1"/>
        <v/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</row>
    <row r="72" spans="1:13">
      <c r="A72" s="2" t="str">
        <f t="shared" si="1"/>
        <v/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</row>
    <row r="73" spans="1:13">
      <c r="A73" s="2" t="str">
        <f t="shared" si="1"/>
        <v/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</row>
    <row r="74" spans="1:13">
      <c r="A74" s="2" t="str">
        <f t="shared" si="1"/>
        <v/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</row>
    <row r="75" spans="1:13">
      <c r="A75" s="2" t="str">
        <f t="shared" si="1"/>
        <v/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</row>
    <row r="76" spans="1:13">
      <c r="A76" s="2" t="str">
        <f t="shared" si="1"/>
        <v/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</row>
    <row r="77" spans="1:13">
      <c r="A77" s="2" t="str">
        <f t="shared" si="1"/>
        <v/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</row>
    <row r="78" spans="1:13">
      <c r="A78" s="2" t="str">
        <f t="shared" si="1"/>
        <v/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</row>
    <row r="79" spans="1:13">
      <c r="A79" s="2" t="str">
        <f t="shared" si="1"/>
        <v/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</row>
    <row r="80" spans="1:13">
      <c r="A80" s="2" t="str">
        <f t="shared" si="1"/>
        <v/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</row>
    <row r="81" spans="1:13">
      <c r="A81" s="2" t="str">
        <f t="shared" si="1"/>
        <v/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</row>
    <row r="82" spans="1:13">
      <c r="A82" s="2" t="str">
        <f t="shared" si="1"/>
        <v/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</row>
    <row r="83" spans="1:13">
      <c r="A83" s="2" t="str">
        <f t="shared" si="1"/>
        <v/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</row>
    <row r="84" spans="1:13">
      <c r="A84" s="2" t="str">
        <f t="shared" si="1"/>
        <v/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</row>
    <row r="85" spans="1:13">
      <c r="A85" s="2" t="str">
        <f t="shared" si="1"/>
        <v/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</row>
    <row r="86" spans="1:13">
      <c r="A86" s="2" t="str">
        <f t="shared" si="1"/>
        <v/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</row>
    <row r="87" spans="1:13">
      <c r="A87" s="2" t="str">
        <f t="shared" si="1"/>
        <v/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</row>
    <row r="88" spans="1:13">
      <c r="A88" s="2" t="str">
        <f t="shared" si="1"/>
        <v/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</row>
    <row r="89" spans="1:13">
      <c r="A89" s="2" t="str">
        <f t="shared" si="1"/>
        <v/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</row>
    <row r="90" spans="1:13">
      <c r="A90" s="2" t="str">
        <f t="shared" si="1"/>
        <v/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</row>
    <row r="91" spans="1:13">
      <c r="A91" s="2" t="str">
        <f t="shared" si="1"/>
        <v/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</row>
    <row r="92" spans="1:13">
      <c r="A92" s="2" t="str">
        <f t="shared" si="1"/>
        <v/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</row>
    <row r="93" spans="1:13">
      <c r="A93" s="2" t="str">
        <f t="shared" si="1"/>
        <v/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</row>
    <row r="94" spans="1:13">
      <c r="A94" s="2" t="str">
        <f t="shared" si="1"/>
        <v/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</row>
    <row r="95" spans="1:13">
      <c r="A95" s="2" t="str">
        <f t="shared" si="1"/>
        <v/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</row>
    <row r="96" spans="1:13">
      <c r="A96" s="2" t="str">
        <f t="shared" si="1"/>
        <v/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</row>
    <row r="97" spans="1:13">
      <c r="A97" s="2" t="str">
        <f t="shared" si="1"/>
        <v/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</row>
    <row r="98" spans="1:13">
      <c r="A98" s="2" t="str">
        <f t="shared" si="1"/>
        <v/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</row>
    <row r="99" spans="1:13">
      <c r="A99" s="2" t="str">
        <f t="shared" si="1"/>
        <v/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</row>
    <row r="100" spans="1:13">
      <c r="A100" s="2" t="str">
        <f t="shared" si="1"/>
        <v/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</row>
    <row r="101" spans="1:13">
      <c r="A101" s="2" t="str">
        <f t="shared" si="1"/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</row>
    <row r="102" spans="1:13">
      <c r="A102" s="2" t="str">
        <f t="shared" si="1"/>
        <v/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</row>
    <row r="103" spans="1:13">
      <c r="A103" s="2" t="str">
        <f t="shared" si="1"/>
        <v/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</row>
    <row r="104" spans="1:13">
      <c r="A104" s="2" t="str">
        <f t="shared" si="1"/>
        <v/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</row>
    <row r="105" spans="1:13">
      <c r="A105" s="2" t="str">
        <f t="shared" si="1"/>
        <v/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</row>
    <row r="106" spans="1:13">
      <c r="A106" s="2" t="str">
        <f t="shared" si="1"/>
        <v/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</row>
    <row r="107" spans="1:13">
      <c r="A107" s="2" t="str">
        <f t="shared" si="1"/>
        <v/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</row>
    <row r="108" spans="1:13">
      <c r="A108" s="2" t="str">
        <f t="shared" si="1"/>
        <v/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</row>
    <row r="109" spans="1:13">
      <c r="A109" s="2" t="str">
        <f t="shared" si="1"/>
        <v/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</row>
    <row r="110" spans="1:13">
      <c r="A110" s="2" t="str">
        <f t="shared" si="1"/>
        <v/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</row>
    <row r="111" spans="1:13">
      <c r="A111" s="2" t="str">
        <f t="shared" si="1"/>
        <v/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</row>
    <row r="112" spans="1:13">
      <c r="A112" s="2" t="str">
        <f t="shared" si="1"/>
        <v/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</row>
    <row r="113" spans="1:13">
      <c r="A113" s="2" t="str">
        <f t="shared" si="1"/>
        <v/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</row>
    <row r="114" spans="1:13">
      <c r="A114" s="2" t="str">
        <f t="shared" si="1"/>
        <v/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</row>
    <row r="115" spans="1:13">
      <c r="A115" s="2" t="str">
        <f t="shared" si="1"/>
        <v/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</row>
    <row r="116" spans="1:13">
      <c r="A116" s="2" t="str">
        <f t="shared" si="1"/>
        <v/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</row>
    <row r="117" spans="1:13">
      <c r="A117" s="2" t="str">
        <f t="shared" si="1"/>
        <v/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</row>
    <row r="118" spans="1:13">
      <c r="A118" s="2" t="str">
        <f t="shared" si="1"/>
        <v/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</row>
    <row r="119" spans="1:13">
      <c r="A119" s="2" t="str">
        <f t="shared" si="1"/>
        <v/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</row>
    <row r="120" spans="1:13">
      <c r="A120" s="2" t="str">
        <f t="shared" si="1"/>
        <v/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2"/>
      <c r="M120" s="2"/>
    </row>
    <row r="121" spans="1:13">
      <c r="A121" s="2" t="str">
        <f t="shared" si="1"/>
        <v/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2"/>
      <c r="M121" s="2"/>
    </row>
    <row r="122" spans="1:13">
      <c r="A122" s="2" t="str">
        <f t="shared" si="1"/>
        <v/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2"/>
      <c r="M122" s="2"/>
    </row>
    <row r="123" spans="1:13">
      <c r="A123" s="2" t="str">
        <f t="shared" si="1"/>
        <v/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2"/>
      <c r="M123" s="2"/>
    </row>
    <row r="124" spans="1:13">
      <c r="A124" s="2" t="str">
        <f t="shared" si="1"/>
        <v/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2"/>
      <c r="M124" s="2"/>
    </row>
    <row r="125" spans="1:13">
      <c r="A125" s="2" t="str">
        <f t="shared" si="1"/>
        <v/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2"/>
      <c r="M125" s="2"/>
    </row>
    <row r="126" spans="1:13">
      <c r="A126" s="2" t="str">
        <f t="shared" si="1"/>
        <v/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2"/>
      <c r="M126" s="2"/>
    </row>
    <row r="127" spans="1:13">
      <c r="A127" s="2" t="str">
        <f t="shared" si="1"/>
        <v/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2"/>
      <c r="M127" s="2"/>
    </row>
    <row r="128" spans="1:13">
      <c r="A128" s="2" t="str">
        <f t="shared" si="1"/>
        <v/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  <c r="M128" s="2"/>
    </row>
    <row r="129" spans="1:13">
      <c r="A129" s="2" t="str">
        <f t="shared" si="1"/>
        <v/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  <c r="M129" s="2"/>
    </row>
    <row r="130" spans="1:13">
      <c r="A130" s="2" t="str">
        <f t="shared" si="1"/>
        <v/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2"/>
      <c r="M130" s="2"/>
    </row>
    <row r="131" spans="1:13">
      <c r="A131" s="2" t="str">
        <f t="shared" si="1"/>
        <v/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2"/>
      <c r="M131" s="2"/>
    </row>
    <row r="132" spans="1:13">
      <c r="A132" s="2" t="str">
        <f t="shared" si="1"/>
        <v/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"/>
      <c r="M132" s="2"/>
    </row>
    <row r="133" spans="1:13">
      <c r="A133" s="2" t="str">
        <f t="shared" ref="A133:A196" si="2">IF(H133="","",IF(B133="","",H133*10000+B133))</f>
        <v/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"/>
      <c r="M133" s="2"/>
    </row>
    <row r="134" spans="1:13">
      <c r="A134" s="2" t="str">
        <f t="shared" si="2"/>
        <v/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"/>
      <c r="M134" s="2"/>
    </row>
    <row r="135" spans="1:13">
      <c r="A135" s="2" t="str">
        <f t="shared" si="2"/>
        <v/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2"/>
      <c r="M135" s="2"/>
    </row>
    <row r="136" spans="1:13">
      <c r="A136" s="2" t="str">
        <f t="shared" si="2"/>
        <v/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2"/>
      <c r="M136" s="2"/>
    </row>
    <row r="137" spans="1:13">
      <c r="A137" s="2" t="str">
        <f t="shared" si="2"/>
        <v/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2"/>
      <c r="M137" s="2"/>
    </row>
    <row r="138" spans="1:13">
      <c r="A138" s="2" t="str">
        <f t="shared" si="2"/>
        <v/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2"/>
      <c r="M138" s="2"/>
    </row>
    <row r="139" spans="1:13">
      <c r="A139" s="2" t="str">
        <f t="shared" si="2"/>
        <v/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2"/>
      <c r="M139" s="2"/>
    </row>
    <row r="140" spans="1:13">
      <c r="A140" s="2" t="str">
        <f t="shared" si="2"/>
        <v/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2"/>
      <c r="M140" s="2"/>
    </row>
    <row r="141" spans="1:13">
      <c r="A141" s="2" t="str">
        <f t="shared" si="2"/>
        <v/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"/>
      <c r="M141" s="2"/>
    </row>
    <row r="142" spans="1:13">
      <c r="A142" s="2" t="str">
        <f t="shared" si="2"/>
        <v/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</row>
    <row r="143" spans="1:13">
      <c r="A143" s="2" t="str">
        <f t="shared" si="2"/>
        <v/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</row>
    <row r="144" spans="1:13">
      <c r="A144" s="2" t="str">
        <f t="shared" si="2"/>
        <v/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"/>
      <c r="M144" s="2"/>
    </row>
    <row r="145" spans="1:13">
      <c r="A145" s="2" t="str">
        <f t="shared" si="2"/>
        <v/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"/>
      <c r="M145" s="2"/>
    </row>
    <row r="146" spans="1:13">
      <c r="A146" s="2" t="str">
        <f t="shared" si="2"/>
        <v/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"/>
      <c r="M146" s="2"/>
    </row>
    <row r="147" spans="1:13">
      <c r="A147" s="2" t="str">
        <f t="shared" si="2"/>
        <v/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"/>
      <c r="M147" s="2"/>
    </row>
    <row r="148" spans="1:13">
      <c r="A148" s="2" t="str">
        <f t="shared" si="2"/>
        <v/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"/>
      <c r="M148" s="2"/>
    </row>
    <row r="149" spans="1:13">
      <c r="A149" s="2" t="str">
        <f t="shared" si="2"/>
        <v/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"/>
      <c r="M149" s="2"/>
    </row>
    <row r="150" spans="1:13">
      <c r="A150" s="2" t="str">
        <f t="shared" si="2"/>
        <v/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"/>
      <c r="M150" s="2"/>
    </row>
    <row r="151" spans="1:13">
      <c r="A151" s="2" t="str">
        <f t="shared" si="2"/>
        <v/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"/>
      <c r="M151" s="2"/>
    </row>
    <row r="152" spans="1:13">
      <c r="A152" s="2" t="str">
        <f t="shared" si="2"/>
        <v/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"/>
      <c r="M152" s="2"/>
    </row>
    <row r="153" spans="1:13">
      <c r="A153" s="2" t="str">
        <f t="shared" si="2"/>
        <v/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"/>
      <c r="M153" s="2"/>
    </row>
    <row r="154" spans="1:13">
      <c r="A154" s="2" t="str">
        <f t="shared" si="2"/>
        <v/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"/>
      <c r="M154" s="2"/>
    </row>
    <row r="155" spans="1:13">
      <c r="A155" s="2" t="str">
        <f t="shared" si="2"/>
        <v/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"/>
      <c r="M155" s="2"/>
    </row>
    <row r="156" spans="1:13">
      <c r="A156" s="2" t="str">
        <f t="shared" si="2"/>
        <v/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"/>
      <c r="M156" s="2"/>
    </row>
    <row r="157" spans="1:13">
      <c r="A157" s="2" t="str">
        <f t="shared" si="2"/>
        <v/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2"/>
      <c r="M157" s="2"/>
    </row>
    <row r="158" spans="1:13">
      <c r="A158" s="2" t="str">
        <f t="shared" si="2"/>
        <v/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2"/>
      <c r="M158" s="2"/>
    </row>
    <row r="159" spans="1:13">
      <c r="A159" s="2" t="str">
        <f t="shared" si="2"/>
        <v/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2"/>
      <c r="M159" s="2"/>
    </row>
    <row r="160" spans="1:13">
      <c r="A160" s="2" t="str">
        <f t="shared" si="2"/>
        <v/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2"/>
      <c r="M160" s="2"/>
    </row>
    <row r="161" spans="1:13">
      <c r="A161" s="2" t="str">
        <f t="shared" si="2"/>
        <v/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2"/>
      <c r="M161" s="2"/>
    </row>
    <row r="162" spans="1:13">
      <c r="A162" s="2" t="str">
        <f t="shared" si="2"/>
        <v/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2"/>
      <c r="M162" s="2"/>
    </row>
    <row r="163" spans="1:13">
      <c r="A163" s="2" t="str">
        <f t="shared" si="2"/>
        <v/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2"/>
      <c r="M163" s="2"/>
    </row>
    <row r="164" spans="1:13">
      <c r="A164" s="2" t="str">
        <f t="shared" si="2"/>
        <v/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2"/>
      <c r="M164" s="2"/>
    </row>
    <row r="165" spans="1:13">
      <c r="A165" s="2" t="str">
        <f t="shared" si="2"/>
        <v/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2"/>
      <c r="M165" s="2"/>
    </row>
    <row r="166" spans="1:13">
      <c r="A166" s="2" t="str">
        <f t="shared" si="2"/>
        <v/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2"/>
      <c r="M166" s="2"/>
    </row>
    <row r="167" spans="1:13">
      <c r="A167" s="2" t="str">
        <f t="shared" si="2"/>
        <v/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2"/>
      <c r="M167" s="2"/>
    </row>
    <row r="168" spans="1:13">
      <c r="A168" s="2" t="str">
        <f t="shared" si="2"/>
        <v/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2"/>
      <c r="M168" s="2"/>
    </row>
    <row r="169" spans="1:13">
      <c r="A169" s="2" t="str">
        <f t="shared" si="2"/>
        <v/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2"/>
      <c r="M169" s="2"/>
    </row>
    <row r="170" spans="1:13">
      <c r="A170" s="2" t="str">
        <f t="shared" si="2"/>
        <v/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2"/>
      <c r="M170" s="2"/>
    </row>
    <row r="171" spans="1:13">
      <c r="A171" s="2" t="str">
        <f t="shared" si="2"/>
        <v/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2"/>
      <c r="M171" s="2"/>
    </row>
    <row r="172" spans="1:13">
      <c r="A172" s="2" t="str">
        <f t="shared" si="2"/>
        <v/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2"/>
      <c r="M172" s="2"/>
    </row>
    <row r="173" spans="1:13">
      <c r="A173" s="2" t="str">
        <f t="shared" si="2"/>
        <v/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2"/>
      <c r="M173" s="2"/>
    </row>
    <row r="174" spans="1:13">
      <c r="A174" s="2" t="str">
        <f t="shared" si="2"/>
        <v/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2"/>
      <c r="M174" s="2"/>
    </row>
    <row r="175" spans="1:13">
      <c r="A175" s="2" t="str">
        <f t="shared" si="2"/>
        <v/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2"/>
      <c r="M175" s="2"/>
    </row>
    <row r="176" spans="1:13">
      <c r="A176" s="2" t="str">
        <f t="shared" si="2"/>
        <v/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"/>
      <c r="M176" s="2"/>
    </row>
    <row r="177" spans="1:13">
      <c r="A177" s="2" t="str">
        <f t="shared" si="2"/>
        <v/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2"/>
      <c r="M177" s="2"/>
    </row>
    <row r="178" spans="1:13">
      <c r="A178" s="2" t="str">
        <f t="shared" si="2"/>
        <v/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2"/>
      <c r="M178" s="2"/>
    </row>
    <row r="179" spans="1:13">
      <c r="A179" s="2" t="str">
        <f t="shared" si="2"/>
        <v/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2"/>
      <c r="M179" s="2"/>
    </row>
    <row r="180" spans="1:13">
      <c r="A180" s="2" t="str">
        <f t="shared" si="2"/>
        <v/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2"/>
      <c r="M180" s="2"/>
    </row>
    <row r="181" spans="1:13">
      <c r="A181" s="2" t="str">
        <f t="shared" si="2"/>
        <v/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2"/>
      <c r="M181" s="2"/>
    </row>
    <row r="182" spans="1:13">
      <c r="A182" s="2" t="str">
        <f t="shared" si="2"/>
        <v/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2"/>
      <c r="M182" s="2"/>
    </row>
    <row r="183" spans="1:13">
      <c r="A183" s="2" t="str">
        <f t="shared" si="2"/>
        <v/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2"/>
      <c r="M183" s="2"/>
    </row>
    <row r="184" spans="1:13">
      <c r="A184" s="2" t="str">
        <f t="shared" si="2"/>
        <v/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2"/>
      <c r="M184" s="2"/>
    </row>
    <row r="185" spans="1:13">
      <c r="A185" s="2" t="str">
        <f t="shared" si="2"/>
        <v/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2"/>
      <c r="M185" s="2"/>
    </row>
    <row r="186" spans="1:13">
      <c r="A186" s="2" t="str">
        <f t="shared" si="2"/>
        <v/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2"/>
      <c r="M186" s="2"/>
    </row>
    <row r="187" spans="1:13">
      <c r="A187" s="2" t="str">
        <f t="shared" si="2"/>
        <v/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2"/>
      <c r="M187" s="2"/>
    </row>
    <row r="188" spans="1:13">
      <c r="A188" s="2" t="str">
        <f t="shared" si="2"/>
        <v/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2"/>
      <c r="M188" s="2"/>
    </row>
    <row r="189" spans="1:13">
      <c r="A189" s="2" t="str">
        <f t="shared" si="2"/>
        <v/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2"/>
      <c r="M189" s="2"/>
    </row>
    <row r="190" spans="1:13">
      <c r="A190" s="2" t="str">
        <f t="shared" si="2"/>
        <v/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2"/>
      <c r="M190" s="2"/>
    </row>
    <row r="191" spans="1:13">
      <c r="A191" s="2" t="str">
        <f t="shared" si="2"/>
        <v/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2"/>
      <c r="M191" s="2"/>
    </row>
    <row r="192" spans="1:13">
      <c r="A192" s="2" t="str">
        <f t="shared" si="2"/>
        <v/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2"/>
      <c r="M192" s="2"/>
    </row>
    <row r="193" spans="1:13">
      <c r="A193" s="2" t="str">
        <f t="shared" si="2"/>
        <v/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2"/>
      <c r="M193" s="2"/>
    </row>
    <row r="194" spans="1:13">
      <c r="A194" s="2" t="str">
        <f t="shared" si="2"/>
        <v/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2"/>
      <c r="M194" s="2"/>
    </row>
    <row r="195" spans="1:13">
      <c r="A195" s="2" t="str">
        <f t="shared" si="2"/>
        <v/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2"/>
      <c r="M195" s="2"/>
    </row>
    <row r="196" spans="1:13">
      <c r="A196" s="2" t="str">
        <f t="shared" si="2"/>
        <v/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2"/>
      <c r="M196" s="2"/>
    </row>
    <row r="197" spans="1:13">
      <c r="A197" s="2" t="str">
        <f t="shared" ref="A197:A212" si="3">IF(H197="","",IF(B197="","",H197*10000+B197))</f>
        <v/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2"/>
    </row>
    <row r="198" spans="1:13">
      <c r="A198" s="2" t="str">
        <f t="shared" si="3"/>
        <v/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2"/>
    </row>
    <row r="199" spans="1:13">
      <c r="A199" s="2" t="str">
        <f t="shared" si="3"/>
        <v/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2"/>
    </row>
    <row r="200" spans="1:13">
      <c r="A200" s="2" t="str">
        <f t="shared" si="3"/>
        <v/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2"/>
    </row>
    <row r="201" spans="1:13">
      <c r="A201" s="2" t="str">
        <f t="shared" si="3"/>
        <v/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2"/>
    </row>
    <row r="202" spans="1:13">
      <c r="A202" s="2" t="str">
        <f t="shared" si="3"/>
        <v/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2"/>
    </row>
    <row r="203" spans="1:13">
      <c r="A203" s="2" t="str">
        <f t="shared" si="3"/>
        <v/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2"/>
    </row>
    <row r="204" spans="1:13">
      <c r="A204" s="2" t="str">
        <f t="shared" si="3"/>
        <v/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2"/>
    </row>
    <row r="205" spans="1:13">
      <c r="A205" s="2" t="str">
        <f t="shared" si="3"/>
        <v/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2"/>
    </row>
    <row r="206" spans="1:13">
      <c r="A206" s="2" t="str">
        <f t="shared" si="3"/>
        <v/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2"/>
    </row>
    <row r="207" spans="1:13">
      <c r="A207" s="2" t="str">
        <f t="shared" si="3"/>
        <v/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2"/>
    </row>
    <row r="208" spans="1:13">
      <c r="A208" s="2" t="str">
        <f t="shared" si="3"/>
        <v/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2"/>
    </row>
    <row r="209" spans="1:13">
      <c r="A209" s="2" t="str">
        <f t="shared" si="3"/>
        <v/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2"/>
    </row>
    <row r="210" spans="1:13">
      <c r="A210" s="2" t="str">
        <f t="shared" si="3"/>
        <v/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2"/>
    </row>
    <row r="211" spans="1:13">
      <c r="A211" s="2" t="str">
        <f t="shared" si="3"/>
        <v/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2"/>
    </row>
    <row r="212" spans="1:13">
      <c r="A212" s="2" t="str">
        <f t="shared" si="3"/>
        <v/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2"/>
    </row>
  </sheetData>
  <protectedRanges>
    <protectedRange sqref="B3:K212" name="範囲1"/>
  </protectedRanges>
  <phoneticPr fontId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R281"/>
  <sheetViews>
    <sheetView zoomScale="94" zoomScaleNormal="100" workbookViewId="0">
      <selection activeCell="O46" sqref="O46"/>
    </sheetView>
  </sheetViews>
  <sheetFormatPr defaultRowHeight="19.5"/>
  <cols>
    <col min="2" max="2" width="8.125" customWidth="1"/>
    <col min="3" max="3" width="12.875" customWidth="1"/>
    <col min="4" max="4" width="12.5" customWidth="1"/>
    <col min="5" max="5" width="10.125" customWidth="1"/>
    <col min="6" max="6" width="18" style="1" customWidth="1"/>
    <col min="7" max="7" width="10" customWidth="1"/>
    <col min="8" max="8" width="8.625" customWidth="1"/>
    <col min="9" max="9" width="10.25" customWidth="1"/>
    <col min="10" max="10" width="16.75" customWidth="1"/>
    <col min="11" max="11" width="10.125" style="10" customWidth="1"/>
    <col min="12" max="12" width="8.625" customWidth="1"/>
    <col min="13" max="13" width="4.125" customWidth="1"/>
    <col min="14" max="14" width="2.875" style="8" customWidth="1"/>
    <col min="15" max="15" width="15.375" customWidth="1"/>
    <col min="16" max="16" width="6.25" customWidth="1"/>
    <col min="17" max="17" width="4.25" customWidth="1"/>
  </cols>
  <sheetData>
    <row r="1" spans="1:18">
      <c r="A1" t="s">
        <v>302</v>
      </c>
      <c r="G1" t="s">
        <v>303</v>
      </c>
    </row>
    <row r="2" spans="1:18">
      <c r="A2" s="2"/>
      <c r="B2" s="2" t="s">
        <v>304</v>
      </c>
      <c r="C2" s="2" t="s">
        <v>305</v>
      </c>
      <c r="D2" s="2" t="s">
        <v>306</v>
      </c>
      <c r="E2" s="2" t="s">
        <v>307</v>
      </c>
      <c r="G2" s="2"/>
      <c r="H2" s="2" t="s">
        <v>304</v>
      </c>
      <c r="I2" s="2" t="s">
        <v>305</v>
      </c>
      <c r="J2" s="2" t="s">
        <v>306</v>
      </c>
      <c r="K2" s="11" t="s">
        <v>307</v>
      </c>
    </row>
    <row r="3" spans="1:18">
      <c r="A3" s="2">
        <v>1</v>
      </c>
      <c r="B3" s="2" t="str">
        <f>IF(C3="","",10000+C3)</f>
        <v/>
      </c>
      <c r="C3" s="3"/>
      <c r="D3" s="2" t="str">
        <f>IF($B3="","",VLOOKUP($B3,選手情報入力シート!$A:$M,3,FALSE)&amp;" "&amp;VLOOKUP($B3,選手情報入力シート!$A:$M,4,FALSE))</f>
        <v/>
      </c>
      <c r="E3" s="128"/>
      <c r="G3" s="2">
        <v>1</v>
      </c>
      <c r="H3" s="2" t="str">
        <f>IF(I3="","",20000+I3)</f>
        <v/>
      </c>
      <c r="I3" s="3"/>
      <c r="J3" s="2" t="str">
        <f>IF($H3="","",VLOOKUP($H3,選手情報入力シート!$A:$M,3,FALSE)&amp;" "&amp;VLOOKUP($H3,選手情報入力シート!$A:$M,4,FALSE))</f>
        <v/>
      </c>
      <c r="K3" s="126"/>
    </row>
    <row r="4" spans="1:18">
      <c r="A4" s="2">
        <v>2</v>
      </c>
      <c r="B4" s="2" t="str">
        <f t="shared" ref="B4:B8" si="0">IF(C4="","",10000+C4)</f>
        <v/>
      </c>
      <c r="C4" s="3"/>
      <c r="D4" s="2" t="str">
        <f>IF($B4="","",VLOOKUP($B4,選手情報入力シート!$A:$M,3,FALSE)&amp;" "&amp;VLOOKUP($B4,選手情報入力シート!$A:$M,4,FALSE))</f>
        <v/>
      </c>
      <c r="E4" s="127" t="str">
        <f>IF(C4="","",IF(E$3="","",E$3))</f>
        <v/>
      </c>
      <c r="G4" s="2">
        <v>2</v>
      </c>
      <c r="H4" s="2" t="str">
        <f t="shared" ref="H4:H8" si="1">IF(I4="","",20000+I4)</f>
        <v/>
      </c>
      <c r="I4" s="3"/>
      <c r="J4" s="2" t="str">
        <f>IF($H4="","",VLOOKUP($H4,選手情報入力シート!$A:$M,3,FALSE)&amp;" "&amp;VLOOKUP($H4,選手情報入力シート!$A:$M,4,FALSE))</f>
        <v/>
      </c>
      <c r="K4" s="19" t="str">
        <f>IF(I4="","",IF(K$3="","",K$3))</f>
        <v/>
      </c>
    </row>
    <row r="5" spans="1:18">
      <c r="A5" s="2">
        <v>3</v>
      </c>
      <c r="B5" s="2" t="str">
        <f t="shared" si="0"/>
        <v/>
      </c>
      <c r="C5" s="3"/>
      <c r="D5" s="2" t="str">
        <f>IF($B5="","",VLOOKUP($B5,選手情報入力シート!$A:$M,3,FALSE)&amp;" "&amp;VLOOKUP($B5,選手情報入力シート!$A:$M,4,FALSE))</f>
        <v/>
      </c>
      <c r="E5" s="4" t="str">
        <f t="shared" ref="E5:E8" si="2">IF(C5="","",IF(E$3="","",E$3))</f>
        <v/>
      </c>
      <c r="G5" s="2">
        <v>3</v>
      </c>
      <c r="H5" s="2" t="str">
        <f t="shared" si="1"/>
        <v/>
      </c>
      <c r="I5" s="3"/>
      <c r="J5" s="2" t="str">
        <f>IF($H5="","",VLOOKUP($H5,選手情報入力シート!$A:$M,3,FALSE)&amp;" "&amp;VLOOKUP($H5,選手情報入力シート!$A:$M,4,FALSE))</f>
        <v/>
      </c>
      <c r="K5" s="19" t="str">
        <f t="shared" ref="K5:K8" si="3">IF(I5="","",IF(K$3="","",K$3))</f>
        <v/>
      </c>
    </row>
    <row r="6" spans="1:18">
      <c r="A6" s="2">
        <v>4</v>
      </c>
      <c r="B6" s="2" t="str">
        <f t="shared" si="0"/>
        <v/>
      </c>
      <c r="C6" s="3"/>
      <c r="D6" s="2" t="str">
        <f>IF($B6="","",VLOOKUP($B6,選手情報入力シート!$A:$M,3,FALSE)&amp;" "&amp;VLOOKUP($B6,選手情報入力シート!$A:$M,4,FALSE))</f>
        <v/>
      </c>
      <c r="E6" s="4" t="str">
        <f t="shared" si="2"/>
        <v/>
      </c>
      <c r="G6" s="2">
        <v>4</v>
      </c>
      <c r="H6" s="2" t="str">
        <f t="shared" si="1"/>
        <v/>
      </c>
      <c r="I6" s="3"/>
      <c r="J6" s="2" t="str">
        <f>IF($H6="","",VLOOKUP($H6,選手情報入力シート!$A:$M,3,FALSE)&amp;" "&amp;VLOOKUP($H6,選手情報入力シート!$A:$M,4,FALSE))</f>
        <v/>
      </c>
      <c r="K6" s="19" t="str">
        <f t="shared" si="3"/>
        <v/>
      </c>
    </row>
    <row r="7" spans="1:18">
      <c r="A7" s="2">
        <v>5</v>
      </c>
      <c r="B7" s="2" t="str">
        <f t="shared" si="0"/>
        <v/>
      </c>
      <c r="C7" s="3"/>
      <c r="D7" s="2" t="str">
        <f>IF($B7="","",VLOOKUP($B7,選手情報入力シート!$A:$M,3,FALSE)&amp;" "&amp;VLOOKUP($B7,選手情報入力シート!$A:$M,4,FALSE))</f>
        <v/>
      </c>
      <c r="E7" s="4" t="str">
        <f t="shared" si="2"/>
        <v/>
      </c>
      <c r="G7" s="2">
        <v>5</v>
      </c>
      <c r="H7" s="2" t="str">
        <f t="shared" si="1"/>
        <v/>
      </c>
      <c r="I7" s="3"/>
      <c r="J7" s="2" t="str">
        <f>IF($H7="","",VLOOKUP($H7,選手情報入力シート!$A:$M,3,FALSE)&amp;" "&amp;VLOOKUP($H7,選手情報入力シート!$A:$M,4,FALSE))</f>
        <v/>
      </c>
      <c r="K7" s="19" t="str">
        <f t="shared" si="3"/>
        <v/>
      </c>
    </row>
    <row r="8" spans="1:18">
      <c r="A8" s="2">
        <v>6</v>
      </c>
      <c r="B8" s="2" t="str">
        <f t="shared" si="0"/>
        <v/>
      </c>
      <c r="C8" s="3"/>
      <c r="D8" s="2" t="str">
        <f>IF($B8="","",VLOOKUP($B8,選手情報入力シート!$A:$M,3,FALSE)&amp;" "&amp;VLOOKUP($B8,選手情報入力シート!$A:$M,4,FALSE))</f>
        <v/>
      </c>
      <c r="E8" s="4" t="str">
        <f t="shared" si="2"/>
        <v/>
      </c>
      <c r="G8" s="2">
        <v>6</v>
      </c>
      <c r="H8" s="2" t="str">
        <f t="shared" si="1"/>
        <v/>
      </c>
      <c r="I8" s="3"/>
      <c r="J8" s="2" t="str">
        <f>IF($H8="","",VLOOKUP($H8,選手情報入力シート!$A:$M,3,FALSE)&amp;" "&amp;VLOOKUP($H8,選手情報入力シート!$A:$M,4,FALSE))</f>
        <v/>
      </c>
      <c r="K8" s="19" t="str">
        <f t="shared" si="3"/>
        <v/>
      </c>
    </row>
    <row r="10" spans="1:18" ht="41.25" customHeight="1">
      <c r="A10" t="s">
        <v>308</v>
      </c>
      <c r="C10" s="167" t="s">
        <v>309</v>
      </c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8">
      <c r="A11" s="2"/>
      <c r="B11" s="166" t="s">
        <v>310</v>
      </c>
      <c r="C11" s="166"/>
      <c r="D11" s="166"/>
      <c r="E11" s="166" t="s">
        <v>311</v>
      </c>
      <c r="F11" s="166"/>
      <c r="G11" s="166"/>
      <c r="H11" s="166"/>
      <c r="I11" s="166" t="s">
        <v>312</v>
      </c>
      <c r="J11" s="166"/>
      <c r="K11" s="166"/>
      <c r="L11" s="166"/>
      <c r="N11" s="14" t="s">
        <v>313</v>
      </c>
      <c r="O11" s="2"/>
      <c r="P11" s="2" t="s">
        <v>314</v>
      </c>
      <c r="Q11" s="2" t="s">
        <v>315</v>
      </c>
      <c r="R11" s="2" t="s">
        <v>316</v>
      </c>
    </row>
    <row r="12" spans="1:18" ht="18.75">
      <c r="A12" s="2" t="s">
        <v>304</v>
      </c>
      <c r="B12" s="2" t="s">
        <v>305</v>
      </c>
      <c r="C12" s="2" t="s">
        <v>306</v>
      </c>
      <c r="D12" s="2" t="s">
        <v>317</v>
      </c>
      <c r="E12" s="2" t="s">
        <v>313</v>
      </c>
      <c r="F12" s="5" t="s">
        <v>318</v>
      </c>
      <c r="G12" s="2" t="s">
        <v>319</v>
      </c>
      <c r="H12" s="2" t="s">
        <v>320</v>
      </c>
      <c r="I12" s="2" t="s">
        <v>313</v>
      </c>
      <c r="J12" s="2" t="s">
        <v>318</v>
      </c>
      <c r="K12" s="11" t="s">
        <v>319</v>
      </c>
      <c r="L12" s="2" t="s">
        <v>320</v>
      </c>
      <c r="N12" s="15">
        <v>1</v>
      </c>
      <c r="O12" s="16" t="s">
        <v>321</v>
      </c>
      <c r="P12" s="2">
        <f t="shared" ref="P12:P21" si="4">COUNTIF($E$13:$E$212,N12)+COUNTIF($I$13:$I$212,N12)</f>
        <v>0</v>
      </c>
      <c r="Q12" s="2">
        <v>3</v>
      </c>
      <c r="R12" s="2" t="str">
        <f>IF(P12&gt;Q12,"Error","")</f>
        <v/>
      </c>
    </row>
    <row r="13" spans="1:18" ht="18.75">
      <c r="A13" s="2" t="str">
        <f>IF(D13="","",IF(B13="","",D13*10000+B13))</f>
        <v/>
      </c>
      <c r="B13" s="3"/>
      <c r="C13" s="2" t="str">
        <f>IF($A13="","",VLOOKUP($A13,選手情報入力シート!$A:$M,3,FALSE)&amp;" "&amp;VLOOKUP($A13,選手情報入力シート!$A:$M,4,FALSE))</f>
        <v/>
      </c>
      <c r="D13" s="3"/>
      <c r="E13" s="3"/>
      <c r="F13" s="5" t="str">
        <f t="shared" ref="F13:F44" si="5">IF(E13="","",VLOOKUP(E13,$N:$O,2,FALSE))</f>
        <v/>
      </c>
      <c r="G13" s="126"/>
      <c r="H13" s="2" t="str">
        <f>IF(E13="","",IF(INT(E13/19)+1=$D13,"OK","ERROR"))</f>
        <v/>
      </c>
      <c r="I13" s="3"/>
      <c r="J13" s="5" t="str">
        <f t="shared" ref="J13:J44" si="6">IF(I13="","",VLOOKUP(I13,$N:$O,2,FALSE))</f>
        <v/>
      </c>
      <c r="K13" s="126"/>
      <c r="L13" s="2" t="str">
        <f>IF(I13="","",IF(INT(I13/19)+1=$D13,"OK","ERROR"))</f>
        <v/>
      </c>
      <c r="N13" s="17">
        <v>2</v>
      </c>
      <c r="O13" s="16" t="s">
        <v>322</v>
      </c>
      <c r="P13" s="2">
        <f t="shared" si="4"/>
        <v>0</v>
      </c>
      <c r="Q13" s="2">
        <v>3</v>
      </c>
      <c r="R13" s="2" t="str">
        <f t="shared" ref="R13:R43" si="7">IF(P13&gt;Q13,"Error","")</f>
        <v/>
      </c>
    </row>
    <row r="14" spans="1:18" ht="18.75">
      <c r="A14" s="2" t="str">
        <f>IF(D14="","",IF(B14="","",D14*10000+B14))</f>
        <v/>
      </c>
      <c r="B14" s="3"/>
      <c r="C14" s="2" t="str">
        <f>IF($A14="","",VLOOKUP($A14,選手情報入力シート!$A:$M,3,FALSE)&amp;" "&amp;VLOOKUP($A14,選手情報入力シート!$A:$M,4,FALSE))</f>
        <v/>
      </c>
      <c r="D14" s="3"/>
      <c r="E14" s="3"/>
      <c r="F14" s="5" t="str">
        <f t="shared" si="5"/>
        <v/>
      </c>
      <c r="G14" s="126"/>
      <c r="H14" s="2" t="str">
        <f t="shared" ref="H14:H77" si="8">IF(E14="","",IF(INT(E14/19)+1=$D14,"OK","ERROR"))</f>
        <v/>
      </c>
      <c r="I14" s="3"/>
      <c r="J14" s="5" t="str">
        <f t="shared" si="6"/>
        <v/>
      </c>
      <c r="K14" s="126"/>
      <c r="L14" s="2" t="str">
        <f t="shared" ref="L14:L77" si="9">IF(I14="","",IF(INT(I14/19)+1=$D14,"OK","ERROR"))</f>
        <v/>
      </c>
      <c r="N14" s="15">
        <v>3</v>
      </c>
      <c r="O14" s="16" t="s">
        <v>323</v>
      </c>
      <c r="P14" s="2">
        <f t="shared" si="4"/>
        <v>0</v>
      </c>
      <c r="Q14" s="2">
        <v>3</v>
      </c>
      <c r="R14" s="2" t="str">
        <f t="shared" si="7"/>
        <v/>
      </c>
    </row>
    <row r="15" spans="1:18" ht="18.75">
      <c r="A15" s="2" t="str">
        <f t="shared" ref="A15:A78" si="10">IF(D15="","",IF(B15="","",D15*10000+B15))</f>
        <v/>
      </c>
      <c r="B15" s="3"/>
      <c r="C15" s="2" t="str">
        <f>IF($A15="","",VLOOKUP($A15,選手情報入力シート!$A:$M,3,FALSE)&amp;" "&amp;VLOOKUP($A15,選手情報入力シート!$A:$M,4,FALSE))</f>
        <v/>
      </c>
      <c r="D15" s="3"/>
      <c r="E15" s="3"/>
      <c r="F15" s="5" t="str">
        <f t="shared" si="5"/>
        <v/>
      </c>
      <c r="G15" s="126"/>
      <c r="H15" s="2" t="str">
        <f t="shared" si="8"/>
        <v/>
      </c>
      <c r="I15" s="3"/>
      <c r="J15" s="5" t="str">
        <f t="shared" si="6"/>
        <v/>
      </c>
      <c r="K15" s="126"/>
      <c r="L15" s="2" t="str">
        <f t="shared" si="9"/>
        <v/>
      </c>
      <c r="N15" s="17">
        <v>4</v>
      </c>
      <c r="O15" s="16" t="s">
        <v>324</v>
      </c>
      <c r="P15" s="2">
        <f t="shared" si="4"/>
        <v>0</v>
      </c>
      <c r="Q15" s="2">
        <v>3</v>
      </c>
      <c r="R15" s="2" t="str">
        <f t="shared" si="7"/>
        <v/>
      </c>
    </row>
    <row r="16" spans="1:18" ht="18.75">
      <c r="A16" s="2" t="str">
        <f t="shared" si="10"/>
        <v/>
      </c>
      <c r="B16" s="3"/>
      <c r="C16" s="2" t="str">
        <f>IF($A16="","",VLOOKUP($A16,選手情報入力シート!$A:$M,3,FALSE)&amp;" "&amp;VLOOKUP($A16,選手情報入力シート!$A:$M,4,FALSE))</f>
        <v/>
      </c>
      <c r="D16" s="3"/>
      <c r="E16" s="3"/>
      <c r="F16" s="5" t="str">
        <f t="shared" si="5"/>
        <v/>
      </c>
      <c r="G16" s="126"/>
      <c r="H16" s="2" t="str">
        <f t="shared" si="8"/>
        <v/>
      </c>
      <c r="I16" s="3"/>
      <c r="J16" s="5" t="str">
        <f t="shared" si="6"/>
        <v/>
      </c>
      <c r="K16" s="126"/>
      <c r="L16" s="2" t="str">
        <f t="shared" si="9"/>
        <v/>
      </c>
      <c r="N16" s="15">
        <v>5</v>
      </c>
      <c r="O16" s="16" t="s">
        <v>325</v>
      </c>
      <c r="P16" s="2">
        <f t="shared" si="4"/>
        <v>0</v>
      </c>
      <c r="Q16" s="2">
        <v>3</v>
      </c>
      <c r="R16" s="2" t="str">
        <f t="shared" si="7"/>
        <v/>
      </c>
    </row>
    <row r="17" spans="1:18" ht="18.75">
      <c r="A17" s="2" t="str">
        <f t="shared" si="10"/>
        <v/>
      </c>
      <c r="B17" s="3"/>
      <c r="C17" s="2" t="str">
        <f>IF($A17="","",VLOOKUP($A17,選手情報入力シート!$A:$M,3,FALSE)&amp;" "&amp;VLOOKUP($A17,選手情報入力シート!$A:$M,4,FALSE))</f>
        <v/>
      </c>
      <c r="D17" s="3"/>
      <c r="E17" s="3"/>
      <c r="F17" s="5" t="str">
        <f t="shared" si="5"/>
        <v/>
      </c>
      <c r="G17" s="126"/>
      <c r="H17" s="2" t="str">
        <f t="shared" si="8"/>
        <v/>
      </c>
      <c r="I17" s="3"/>
      <c r="J17" s="5" t="str">
        <f t="shared" si="6"/>
        <v/>
      </c>
      <c r="K17" s="126"/>
      <c r="L17" s="2" t="str">
        <f t="shared" si="9"/>
        <v/>
      </c>
      <c r="N17" s="17">
        <v>6</v>
      </c>
      <c r="O17" s="16" t="s">
        <v>326</v>
      </c>
      <c r="P17" s="2">
        <f t="shared" si="4"/>
        <v>0</v>
      </c>
      <c r="Q17" s="2">
        <v>3</v>
      </c>
      <c r="R17" s="2" t="str">
        <f t="shared" si="7"/>
        <v/>
      </c>
    </row>
    <row r="18" spans="1:18" ht="18.75">
      <c r="A18" s="2" t="str">
        <f t="shared" si="10"/>
        <v/>
      </c>
      <c r="B18" s="3"/>
      <c r="C18" s="2" t="str">
        <f>IF($A18="","",VLOOKUP($A18,選手情報入力シート!$A:$M,3,FALSE)&amp;" "&amp;VLOOKUP($A18,選手情報入力シート!$A:$M,4,FALSE))</f>
        <v/>
      </c>
      <c r="D18" s="3"/>
      <c r="E18" s="3"/>
      <c r="F18" s="5" t="str">
        <f t="shared" si="5"/>
        <v/>
      </c>
      <c r="G18" s="126"/>
      <c r="H18" s="2" t="str">
        <f t="shared" si="8"/>
        <v/>
      </c>
      <c r="I18" s="3"/>
      <c r="J18" s="5" t="str">
        <f t="shared" si="6"/>
        <v/>
      </c>
      <c r="K18" s="126"/>
      <c r="L18" s="2" t="str">
        <f t="shared" si="9"/>
        <v/>
      </c>
      <c r="N18" s="15">
        <v>7</v>
      </c>
      <c r="O18" s="16" t="s">
        <v>327</v>
      </c>
      <c r="P18" s="2">
        <f t="shared" si="4"/>
        <v>0</v>
      </c>
      <c r="Q18" s="2">
        <v>3</v>
      </c>
      <c r="R18" s="2" t="str">
        <f t="shared" si="7"/>
        <v/>
      </c>
    </row>
    <row r="19" spans="1:18" ht="18.75">
      <c r="A19" s="2" t="str">
        <f t="shared" si="10"/>
        <v/>
      </c>
      <c r="B19" s="3"/>
      <c r="C19" s="2" t="str">
        <f>IF($A19="","",VLOOKUP($A19,選手情報入力シート!$A:$M,3,FALSE)&amp;" "&amp;VLOOKUP($A19,選手情報入力シート!$A:$M,4,FALSE))</f>
        <v/>
      </c>
      <c r="D19" s="3"/>
      <c r="E19" s="3"/>
      <c r="F19" s="5" t="str">
        <f t="shared" si="5"/>
        <v/>
      </c>
      <c r="G19" s="126"/>
      <c r="H19" s="2" t="str">
        <f t="shared" si="8"/>
        <v/>
      </c>
      <c r="I19" s="3"/>
      <c r="J19" s="5" t="str">
        <f t="shared" si="6"/>
        <v/>
      </c>
      <c r="K19" s="126"/>
      <c r="L19" s="2" t="str">
        <f t="shared" si="9"/>
        <v/>
      </c>
      <c r="N19" s="17">
        <v>8</v>
      </c>
      <c r="O19" s="16" t="s">
        <v>328</v>
      </c>
      <c r="P19" s="2">
        <f t="shared" si="4"/>
        <v>0</v>
      </c>
      <c r="Q19" s="2">
        <v>3</v>
      </c>
      <c r="R19" s="2" t="str">
        <f t="shared" si="7"/>
        <v/>
      </c>
    </row>
    <row r="20" spans="1:18" ht="18.75">
      <c r="A20" s="2" t="str">
        <f t="shared" si="10"/>
        <v/>
      </c>
      <c r="B20" s="3"/>
      <c r="C20" s="2" t="str">
        <f>IF($A20="","",VLOOKUP($A20,選手情報入力シート!$A:$M,3,FALSE)&amp;" "&amp;VLOOKUP($A20,選手情報入力シート!$A:$M,4,FALSE))</f>
        <v/>
      </c>
      <c r="D20" s="3"/>
      <c r="E20" s="3"/>
      <c r="F20" s="5" t="str">
        <f t="shared" si="5"/>
        <v/>
      </c>
      <c r="G20" s="126"/>
      <c r="H20" s="2" t="str">
        <f t="shared" si="8"/>
        <v/>
      </c>
      <c r="I20" s="3"/>
      <c r="J20" s="5" t="str">
        <f t="shared" si="6"/>
        <v/>
      </c>
      <c r="K20" s="126"/>
      <c r="L20" s="2" t="str">
        <f t="shared" si="9"/>
        <v/>
      </c>
      <c r="N20" s="15">
        <v>9</v>
      </c>
      <c r="O20" s="16" t="s">
        <v>329</v>
      </c>
      <c r="P20" s="2">
        <f t="shared" si="4"/>
        <v>0</v>
      </c>
      <c r="Q20" s="2">
        <v>3</v>
      </c>
      <c r="R20" s="2" t="str">
        <f t="shared" si="7"/>
        <v/>
      </c>
    </row>
    <row r="21" spans="1:18" ht="18.75">
      <c r="A21" s="2" t="str">
        <f t="shared" si="10"/>
        <v/>
      </c>
      <c r="B21" s="3"/>
      <c r="C21" s="2" t="str">
        <f>IF($A21="","",VLOOKUP($A21,選手情報入力シート!$A:$M,3,FALSE)&amp;" "&amp;VLOOKUP($A21,選手情報入力シート!$A:$M,4,FALSE))</f>
        <v/>
      </c>
      <c r="D21" s="3"/>
      <c r="E21" s="3"/>
      <c r="F21" s="5" t="str">
        <f t="shared" si="5"/>
        <v/>
      </c>
      <c r="G21" s="126"/>
      <c r="H21" s="2" t="str">
        <f t="shared" si="8"/>
        <v/>
      </c>
      <c r="I21" s="3"/>
      <c r="J21" s="5" t="str">
        <f t="shared" si="6"/>
        <v/>
      </c>
      <c r="K21" s="126"/>
      <c r="L21" s="2" t="str">
        <f t="shared" si="9"/>
        <v/>
      </c>
      <c r="N21" s="17">
        <v>10</v>
      </c>
      <c r="O21" s="16" t="s">
        <v>330</v>
      </c>
      <c r="P21" s="2">
        <f t="shared" si="4"/>
        <v>0</v>
      </c>
      <c r="Q21" s="2">
        <v>3</v>
      </c>
      <c r="R21" s="2" t="str">
        <f t="shared" si="7"/>
        <v/>
      </c>
    </row>
    <row r="22" spans="1:18" ht="18.75">
      <c r="A22" s="2" t="str">
        <f t="shared" si="10"/>
        <v/>
      </c>
      <c r="B22" s="3"/>
      <c r="C22" s="2" t="str">
        <f>IF($A22="","",VLOOKUP($A22,選手情報入力シート!$A:$M,3,FALSE)&amp;" "&amp;VLOOKUP($A22,選手情報入力シート!$A:$M,4,FALSE))</f>
        <v/>
      </c>
      <c r="D22" s="3"/>
      <c r="E22" s="3"/>
      <c r="F22" s="5" t="str">
        <f t="shared" si="5"/>
        <v/>
      </c>
      <c r="G22" s="126"/>
      <c r="H22" s="2" t="str">
        <f t="shared" si="8"/>
        <v/>
      </c>
      <c r="I22" s="3"/>
      <c r="J22" s="5" t="str">
        <f t="shared" si="6"/>
        <v/>
      </c>
      <c r="K22" s="126"/>
      <c r="L22" s="2" t="str">
        <f t="shared" si="9"/>
        <v/>
      </c>
      <c r="N22" s="15">
        <v>11</v>
      </c>
      <c r="O22" s="16" t="s">
        <v>331</v>
      </c>
      <c r="P22" s="2">
        <f>IF(C3="",0,1)</f>
        <v>0</v>
      </c>
      <c r="Q22" s="2">
        <v>1</v>
      </c>
      <c r="R22" s="2" t="str">
        <f t="shared" si="7"/>
        <v/>
      </c>
    </row>
    <row r="23" spans="1:18" ht="18.75">
      <c r="A23" s="2" t="str">
        <f t="shared" si="10"/>
        <v/>
      </c>
      <c r="B23" s="3"/>
      <c r="C23" s="2" t="str">
        <f>IF($A23="","",VLOOKUP($A23,選手情報入力シート!$A:$M,3,FALSE)&amp;" "&amp;VLOOKUP($A23,選手情報入力シート!$A:$M,4,FALSE))</f>
        <v/>
      </c>
      <c r="D23" s="3"/>
      <c r="E23" s="3"/>
      <c r="F23" s="5" t="str">
        <f t="shared" si="5"/>
        <v/>
      </c>
      <c r="G23" s="126"/>
      <c r="H23" s="2" t="str">
        <f t="shared" si="8"/>
        <v/>
      </c>
      <c r="I23" s="3"/>
      <c r="J23" s="5" t="str">
        <f t="shared" si="6"/>
        <v/>
      </c>
      <c r="K23" s="126"/>
      <c r="L23" s="2" t="str">
        <f t="shared" si="9"/>
        <v/>
      </c>
      <c r="N23" s="17">
        <v>12</v>
      </c>
      <c r="O23" s="16" t="s">
        <v>332</v>
      </c>
      <c r="P23" s="2">
        <f t="shared" ref="P23:P36" si="11">COUNTIF($E$13:$E$212,N23)+COUNTIF($I$13:$I$212,N23)</f>
        <v>0</v>
      </c>
      <c r="Q23" s="2">
        <v>3</v>
      </c>
      <c r="R23" s="2" t="str">
        <f t="shared" si="7"/>
        <v/>
      </c>
    </row>
    <row r="24" spans="1:18" ht="18.75">
      <c r="A24" s="2" t="str">
        <f t="shared" si="10"/>
        <v/>
      </c>
      <c r="B24" s="3"/>
      <c r="C24" s="2" t="str">
        <f>IF($A24="","",VLOOKUP($A24,選手情報入力シート!$A:$M,3,FALSE)&amp;" "&amp;VLOOKUP($A24,選手情報入力シート!$A:$M,4,FALSE))</f>
        <v/>
      </c>
      <c r="D24" s="3"/>
      <c r="E24" s="3"/>
      <c r="F24" s="5" t="str">
        <f t="shared" si="5"/>
        <v/>
      </c>
      <c r="G24" s="126"/>
      <c r="H24" s="2" t="str">
        <f t="shared" si="8"/>
        <v/>
      </c>
      <c r="I24" s="3"/>
      <c r="J24" s="5" t="str">
        <f t="shared" si="6"/>
        <v/>
      </c>
      <c r="K24" s="126"/>
      <c r="L24" s="2" t="str">
        <f t="shared" si="9"/>
        <v/>
      </c>
      <c r="N24" s="15">
        <v>13</v>
      </c>
      <c r="O24" s="16" t="s">
        <v>333</v>
      </c>
      <c r="P24" s="2">
        <f t="shared" si="11"/>
        <v>0</v>
      </c>
      <c r="Q24" s="2">
        <v>3</v>
      </c>
      <c r="R24" s="2" t="str">
        <f t="shared" si="7"/>
        <v/>
      </c>
    </row>
    <row r="25" spans="1:18" ht="18.75">
      <c r="A25" s="2" t="str">
        <f t="shared" si="10"/>
        <v/>
      </c>
      <c r="B25" s="3"/>
      <c r="C25" s="2" t="str">
        <f>IF($A25="","",VLOOKUP($A25,選手情報入力シート!$A:$M,3,FALSE)&amp;" "&amp;VLOOKUP($A25,選手情報入力シート!$A:$M,4,FALSE))</f>
        <v/>
      </c>
      <c r="D25" s="3"/>
      <c r="E25" s="3"/>
      <c r="F25" s="5" t="str">
        <f t="shared" si="5"/>
        <v/>
      </c>
      <c r="G25" s="126"/>
      <c r="H25" s="2" t="str">
        <f t="shared" si="8"/>
        <v/>
      </c>
      <c r="I25" s="3"/>
      <c r="J25" s="5" t="str">
        <f t="shared" si="6"/>
        <v/>
      </c>
      <c r="K25" s="126"/>
      <c r="L25" s="2" t="str">
        <f t="shared" si="9"/>
        <v/>
      </c>
      <c r="N25" s="17">
        <v>14</v>
      </c>
      <c r="O25" s="16" t="s">
        <v>334</v>
      </c>
      <c r="P25" s="2">
        <f t="shared" si="11"/>
        <v>0</v>
      </c>
      <c r="Q25" s="2">
        <v>3</v>
      </c>
      <c r="R25" s="2" t="str">
        <f t="shared" si="7"/>
        <v/>
      </c>
    </row>
    <row r="26" spans="1:18" ht="18.75">
      <c r="A26" s="2" t="str">
        <f t="shared" si="10"/>
        <v/>
      </c>
      <c r="B26" s="3"/>
      <c r="C26" s="2" t="str">
        <f>IF($A26="","",VLOOKUP($A26,選手情報入力シート!$A:$M,3,FALSE)&amp;" "&amp;VLOOKUP($A26,選手情報入力シート!$A:$M,4,FALSE))</f>
        <v/>
      </c>
      <c r="D26" s="3"/>
      <c r="E26" s="3"/>
      <c r="F26" s="5" t="str">
        <f t="shared" si="5"/>
        <v/>
      </c>
      <c r="G26" s="126"/>
      <c r="H26" s="2" t="str">
        <f t="shared" si="8"/>
        <v/>
      </c>
      <c r="I26" s="3"/>
      <c r="J26" s="5" t="str">
        <f t="shared" si="6"/>
        <v/>
      </c>
      <c r="K26" s="126"/>
      <c r="L26" s="2" t="str">
        <f t="shared" si="9"/>
        <v/>
      </c>
      <c r="N26" s="15">
        <v>15</v>
      </c>
      <c r="O26" s="16" t="s">
        <v>335</v>
      </c>
      <c r="P26" s="2">
        <f t="shared" si="11"/>
        <v>0</v>
      </c>
      <c r="Q26" s="2">
        <v>3</v>
      </c>
      <c r="R26" s="2" t="str">
        <f t="shared" si="7"/>
        <v/>
      </c>
    </row>
    <row r="27" spans="1:18" ht="18.75">
      <c r="A27" s="2" t="str">
        <f t="shared" si="10"/>
        <v/>
      </c>
      <c r="B27" s="3"/>
      <c r="C27" s="2" t="str">
        <f>IF($A27="","",VLOOKUP($A27,選手情報入力シート!$A:$M,3,FALSE)&amp;" "&amp;VLOOKUP($A27,選手情報入力シート!$A:$M,4,FALSE))</f>
        <v/>
      </c>
      <c r="D27" s="3"/>
      <c r="E27" s="3"/>
      <c r="F27" s="5" t="str">
        <f t="shared" si="5"/>
        <v/>
      </c>
      <c r="G27" s="126"/>
      <c r="H27" s="2" t="str">
        <f t="shared" si="8"/>
        <v/>
      </c>
      <c r="I27" s="3"/>
      <c r="J27" s="5" t="str">
        <f t="shared" si="6"/>
        <v/>
      </c>
      <c r="K27" s="126"/>
      <c r="L27" s="2" t="str">
        <f t="shared" si="9"/>
        <v/>
      </c>
      <c r="N27" s="17">
        <v>16</v>
      </c>
      <c r="O27" s="16" t="s">
        <v>336</v>
      </c>
      <c r="P27" s="2">
        <f t="shared" si="11"/>
        <v>0</v>
      </c>
      <c r="Q27" s="2">
        <v>3</v>
      </c>
      <c r="R27" s="2" t="str">
        <f t="shared" si="7"/>
        <v/>
      </c>
    </row>
    <row r="28" spans="1:18" ht="18.75">
      <c r="A28" s="2" t="str">
        <f t="shared" si="10"/>
        <v/>
      </c>
      <c r="B28" s="3"/>
      <c r="C28" s="2" t="str">
        <f>IF($A28="","",VLOOKUP($A28,選手情報入力シート!$A:$M,3,FALSE)&amp;" "&amp;VLOOKUP($A28,選手情報入力シート!$A:$M,4,FALSE))</f>
        <v/>
      </c>
      <c r="D28" s="3"/>
      <c r="E28" s="3"/>
      <c r="F28" s="5" t="str">
        <f t="shared" si="5"/>
        <v/>
      </c>
      <c r="G28" s="126"/>
      <c r="H28" s="2" t="str">
        <f t="shared" si="8"/>
        <v/>
      </c>
      <c r="I28" s="3"/>
      <c r="J28" s="5" t="str">
        <f t="shared" si="6"/>
        <v/>
      </c>
      <c r="K28" s="126"/>
      <c r="L28" s="2" t="str">
        <f t="shared" si="9"/>
        <v/>
      </c>
      <c r="N28" s="15">
        <v>17</v>
      </c>
      <c r="O28" s="16" t="s">
        <v>337</v>
      </c>
      <c r="P28" s="2">
        <f t="shared" si="11"/>
        <v>0</v>
      </c>
      <c r="Q28" s="2">
        <v>2</v>
      </c>
      <c r="R28" s="2" t="str">
        <f t="shared" si="7"/>
        <v/>
      </c>
    </row>
    <row r="29" spans="1:18" ht="18.75">
      <c r="A29" s="2" t="str">
        <f t="shared" si="10"/>
        <v/>
      </c>
      <c r="B29" s="3"/>
      <c r="C29" s="2" t="str">
        <f>IF($A29="","",VLOOKUP($A29,選手情報入力シート!$A:$M,3,FALSE)&amp;" "&amp;VLOOKUP($A29,選手情報入力シート!$A:$M,4,FALSE))</f>
        <v/>
      </c>
      <c r="D29" s="3"/>
      <c r="E29" s="3"/>
      <c r="F29" s="5" t="str">
        <f t="shared" si="5"/>
        <v/>
      </c>
      <c r="G29" s="126"/>
      <c r="H29" s="2" t="str">
        <f t="shared" si="8"/>
        <v/>
      </c>
      <c r="I29" s="3"/>
      <c r="J29" s="5" t="str">
        <f t="shared" si="6"/>
        <v/>
      </c>
      <c r="K29" s="126"/>
      <c r="L29" s="2" t="str">
        <f t="shared" si="9"/>
        <v/>
      </c>
      <c r="N29" s="17">
        <v>18</v>
      </c>
      <c r="O29" s="16" t="s">
        <v>338</v>
      </c>
      <c r="P29" s="2">
        <f t="shared" si="11"/>
        <v>0</v>
      </c>
      <c r="Q29" s="2"/>
      <c r="R29" s="2" t="str">
        <f t="shared" si="7"/>
        <v/>
      </c>
    </row>
    <row r="30" spans="1:18" ht="18.75">
      <c r="A30" s="2" t="str">
        <f t="shared" si="10"/>
        <v/>
      </c>
      <c r="B30" s="3"/>
      <c r="C30" s="2" t="str">
        <f>IF($A30="","",VLOOKUP($A30,選手情報入力シート!$A:$M,3,FALSE)&amp;" "&amp;VLOOKUP($A30,選手情報入力シート!$A:$M,4,FALSE))</f>
        <v/>
      </c>
      <c r="D30" s="3"/>
      <c r="E30" s="3"/>
      <c r="F30" s="5" t="str">
        <f t="shared" si="5"/>
        <v/>
      </c>
      <c r="G30" s="126"/>
      <c r="H30" s="2" t="str">
        <f t="shared" si="8"/>
        <v/>
      </c>
      <c r="I30" s="3"/>
      <c r="J30" s="5" t="str">
        <f t="shared" si="6"/>
        <v/>
      </c>
      <c r="K30" s="126"/>
      <c r="L30" s="2" t="str">
        <f t="shared" si="9"/>
        <v/>
      </c>
      <c r="N30" s="15">
        <v>19</v>
      </c>
      <c r="O30" s="16" t="s">
        <v>339</v>
      </c>
      <c r="P30" s="2">
        <f t="shared" si="11"/>
        <v>0</v>
      </c>
      <c r="Q30" s="2">
        <v>3</v>
      </c>
      <c r="R30" s="2" t="str">
        <f t="shared" si="7"/>
        <v/>
      </c>
    </row>
    <row r="31" spans="1:18" ht="18.75">
      <c r="A31" s="2" t="str">
        <f t="shared" si="10"/>
        <v/>
      </c>
      <c r="B31" s="3"/>
      <c r="C31" s="2" t="str">
        <f>IF($A31="","",VLOOKUP($A31,選手情報入力シート!$A:$M,3,FALSE)&amp;" "&amp;VLOOKUP($A31,選手情報入力シート!$A:$M,4,FALSE))</f>
        <v/>
      </c>
      <c r="D31" s="3"/>
      <c r="E31" s="3"/>
      <c r="F31" s="5" t="str">
        <f t="shared" si="5"/>
        <v/>
      </c>
      <c r="G31" s="126"/>
      <c r="H31" s="2" t="str">
        <f t="shared" si="8"/>
        <v/>
      </c>
      <c r="I31" s="3"/>
      <c r="J31" s="5" t="str">
        <f t="shared" si="6"/>
        <v/>
      </c>
      <c r="K31" s="126"/>
      <c r="L31" s="2" t="str">
        <f t="shared" si="9"/>
        <v/>
      </c>
      <c r="N31" s="17">
        <v>20</v>
      </c>
      <c r="O31" s="16" t="s">
        <v>340</v>
      </c>
      <c r="P31" s="2">
        <f t="shared" si="11"/>
        <v>0</v>
      </c>
      <c r="Q31" s="2">
        <v>3</v>
      </c>
      <c r="R31" s="2" t="str">
        <f t="shared" si="7"/>
        <v/>
      </c>
    </row>
    <row r="32" spans="1:18" ht="18.75">
      <c r="A32" s="2" t="str">
        <f t="shared" si="10"/>
        <v/>
      </c>
      <c r="B32" s="3"/>
      <c r="C32" s="2" t="str">
        <f>IF($A32="","",VLOOKUP($A32,選手情報入力シート!$A:$M,3,FALSE)&amp;" "&amp;VLOOKUP($A32,選手情報入力シート!$A:$M,4,FALSE))</f>
        <v/>
      </c>
      <c r="D32" s="3"/>
      <c r="E32" s="3"/>
      <c r="F32" s="5" t="str">
        <f t="shared" si="5"/>
        <v/>
      </c>
      <c r="G32" s="126"/>
      <c r="H32" s="2" t="str">
        <f t="shared" si="8"/>
        <v/>
      </c>
      <c r="I32" s="3"/>
      <c r="J32" s="5" t="str">
        <f t="shared" si="6"/>
        <v/>
      </c>
      <c r="K32" s="126"/>
      <c r="L32" s="2" t="str">
        <f t="shared" si="9"/>
        <v/>
      </c>
      <c r="N32" s="15">
        <v>21</v>
      </c>
      <c r="O32" s="16" t="s">
        <v>341</v>
      </c>
      <c r="P32" s="2">
        <f t="shared" si="11"/>
        <v>0</v>
      </c>
      <c r="Q32" s="2">
        <v>3</v>
      </c>
      <c r="R32" s="2" t="str">
        <f t="shared" si="7"/>
        <v/>
      </c>
    </row>
    <row r="33" spans="1:18" ht="18.75">
      <c r="A33" s="2" t="str">
        <f t="shared" si="10"/>
        <v/>
      </c>
      <c r="B33" s="3"/>
      <c r="C33" s="2" t="str">
        <f>IF($A33="","",VLOOKUP($A33,選手情報入力シート!$A:$M,3,FALSE)&amp;" "&amp;VLOOKUP($A33,選手情報入力シート!$A:$M,4,FALSE))</f>
        <v/>
      </c>
      <c r="D33" s="3"/>
      <c r="E33" s="3"/>
      <c r="F33" s="5" t="str">
        <f t="shared" si="5"/>
        <v/>
      </c>
      <c r="G33" s="126"/>
      <c r="H33" s="2" t="str">
        <f t="shared" si="8"/>
        <v/>
      </c>
      <c r="I33" s="3"/>
      <c r="J33" s="5" t="str">
        <f t="shared" si="6"/>
        <v/>
      </c>
      <c r="K33" s="126"/>
      <c r="L33" s="2" t="str">
        <f t="shared" si="9"/>
        <v/>
      </c>
      <c r="N33" s="17">
        <v>22</v>
      </c>
      <c r="O33" s="16" t="s">
        <v>342</v>
      </c>
      <c r="P33" s="2">
        <f t="shared" si="11"/>
        <v>0</v>
      </c>
      <c r="Q33" s="2">
        <v>3</v>
      </c>
      <c r="R33" s="2" t="str">
        <f t="shared" si="7"/>
        <v/>
      </c>
    </row>
    <row r="34" spans="1:18" ht="18.75">
      <c r="A34" s="2" t="str">
        <f t="shared" si="10"/>
        <v/>
      </c>
      <c r="B34" s="3"/>
      <c r="C34" s="2" t="str">
        <f>IF($A34="","",VLOOKUP($A34,選手情報入力シート!$A:$M,3,FALSE)&amp;" "&amp;VLOOKUP($A34,選手情報入力シート!$A:$M,4,FALSE))</f>
        <v/>
      </c>
      <c r="D34" s="3"/>
      <c r="E34" s="3"/>
      <c r="F34" s="5" t="str">
        <f t="shared" si="5"/>
        <v/>
      </c>
      <c r="G34" s="126"/>
      <c r="H34" s="2" t="str">
        <f t="shared" si="8"/>
        <v/>
      </c>
      <c r="I34" s="3"/>
      <c r="J34" s="5" t="str">
        <f t="shared" si="6"/>
        <v/>
      </c>
      <c r="K34" s="126"/>
      <c r="L34" s="2" t="str">
        <f t="shared" si="9"/>
        <v/>
      </c>
      <c r="N34" s="15">
        <v>23</v>
      </c>
      <c r="O34" s="16" t="s">
        <v>343</v>
      </c>
      <c r="P34" s="2">
        <f t="shared" si="11"/>
        <v>0</v>
      </c>
      <c r="Q34" s="2">
        <v>3</v>
      </c>
      <c r="R34" s="2" t="str">
        <f t="shared" si="7"/>
        <v/>
      </c>
    </row>
    <row r="35" spans="1:18" ht="18.75">
      <c r="A35" s="2" t="str">
        <f t="shared" si="10"/>
        <v/>
      </c>
      <c r="B35" s="3"/>
      <c r="C35" s="2" t="str">
        <f>IF($A35="","",VLOOKUP($A35,選手情報入力シート!$A:$M,3,FALSE)&amp;" "&amp;VLOOKUP($A35,選手情報入力シート!$A:$M,4,FALSE))</f>
        <v/>
      </c>
      <c r="D35" s="3"/>
      <c r="E35" s="3"/>
      <c r="F35" s="5" t="str">
        <f t="shared" si="5"/>
        <v/>
      </c>
      <c r="G35" s="126"/>
      <c r="H35" s="2" t="str">
        <f t="shared" si="8"/>
        <v/>
      </c>
      <c r="I35" s="3"/>
      <c r="J35" s="5" t="str">
        <f t="shared" si="6"/>
        <v/>
      </c>
      <c r="K35" s="126"/>
      <c r="L35" s="2" t="str">
        <f t="shared" si="9"/>
        <v/>
      </c>
      <c r="N35" s="17">
        <v>24</v>
      </c>
      <c r="O35" s="16" t="s">
        <v>344</v>
      </c>
      <c r="P35" s="2">
        <f t="shared" si="11"/>
        <v>0</v>
      </c>
      <c r="Q35" s="2">
        <v>3</v>
      </c>
      <c r="R35" s="2" t="str">
        <f t="shared" si="7"/>
        <v/>
      </c>
    </row>
    <row r="36" spans="1:18" ht="18.75">
      <c r="A36" s="2" t="str">
        <f t="shared" si="10"/>
        <v/>
      </c>
      <c r="B36" s="3"/>
      <c r="C36" s="2" t="str">
        <f>IF($A36="","",VLOOKUP($A36,選手情報入力シート!$A:$M,3,FALSE)&amp;" "&amp;VLOOKUP($A36,選手情報入力シート!$A:$M,4,FALSE))</f>
        <v/>
      </c>
      <c r="D36" s="3"/>
      <c r="E36" s="3"/>
      <c r="F36" s="5" t="str">
        <f t="shared" si="5"/>
        <v/>
      </c>
      <c r="G36" s="126"/>
      <c r="H36" s="2" t="str">
        <f t="shared" si="8"/>
        <v/>
      </c>
      <c r="I36" s="3"/>
      <c r="J36" s="5" t="str">
        <f t="shared" si="6"/>
        <v/>
      </c>
      <c r="K36" s="126"/>
      <c r="L36" s="2" t="str">
        <f t="shared" si="9"/>
        <v/>
      </c>
      <c r="N36" s="15">
        <v>25</v>
      </c>
      <c r="O36" s="16" t="s">
        <v>345</v>
      </c>
      <c r="P36" s="2">
        <f t="shared" si="11"/>
        <v>0</v>
      </c>
      <c r="Q36" s="2">
        <v>3</v>
      </c>
      <c r="R36" s="2" t="str">
        <f t="shared" si="7"/>
        <v/>
      </c>
    </row>
    <row r="37" spans="1:18" ht="18.75">
      <c r="A37" s="2" t="str">
        <f t="shared" si="10"/>
        <v/>
      </c>
      <c r="B37" s="3"/>
      <c r="C37" s="2" t="str">
        <f>IF($A37="","",VLOOKUP($A37,選手情報入力シート!$A:$M,3,FALSE)&amp;" "&amp;VLOOKUP($A37,選手情報入力シート!$A:$M,4,FALSE))</f>
        <v/>
      </c>
      <c r="D37" s="3"/>
      <c r="E37" s="3"/>
      <c r="F37" s="5" t="str">
        <f t="shared" si="5"/>
        <v/>
      </c>
      <c r="G37" s="126"/>
      <c r="H37" s="2" t="str">
        <f t="shared" si="8"/>
        <v/>
      </c>
      <c r="I37" s="3"/>
      <c r="J37" s="5" t="str">
        <f t="shared" si="6"/>
        <v/>
      </c>
      <c r="K37" s="126"/>
      <c r="L37" s="2" t="str">
        <f t="shared" si="9"/>
        <v/>
      </c>
      <c r="N37" s="17">
        <v>26</v>
      </c>
      <c r="O37" s="16" t="s">
        <v>346</v>
      </c>
      <c r="P37" s="2">
        <f>IF(I3="",0,1)</f>
        <v>0</v>
      </c>
      <c r="Q37" s="2">
        <v>1</v>
      </c>
      <c r="R37" s="2" t="str">
        <f t="shared" si="7"/>
        <v/>
      </c>
    </row>
    <row r="38" spans="1:18" ht="18.75">
      <c r="A38" s="2" t="str">
        <f t="shared" si="10"/>
        <v/>
      </c>
      <c r="B38" s="3"/>
      <c r="C38" s="2" t="str">
        <f>IF($A38="","",VLOOKUP($A38,選手情報入力シート!$A:$M,3,FALSE)&amp;" "&amp;VLOOKUP($A38,選手情報入力シート!$A:$M,4,FALSE))</f>
        <v/>
      </c>
      <c r="D38" s="3"/>
      <c r="E38" s="3"/>
      <c r="F38" s="5" t="str">
        <f t="shared" si="5"/>
        <v/>
      </c>
      <c r="G38" s="126"/>
      <c r="H38" s="2" t="str">
        <f t="shared" si="8"/>
        <v/>
      </c>
      <c r="I38" s="3"/>
      <c r="J38" s="5" t="str">
        <f t="shared" si="6"/>
        <v/>
      </c>
      <c r="K38" s="126"/>
      <c r="L38" s="2" t="str">
        <f t="shared" si="9"/>
        <v/>
      </c>
      <c r="N38" s="15">
        <v>27</v>
      </c>
      <c r="O38" s="16" t="s">
        <v>347</v>
      </c>
      <c r="P38" s="2">
        <f t="shared" ref="P38:P44" si="12">COUNTIF($E$13:$E$212,N38)+COUNTIF($I$13:$I$212,N38)</f>
        <v>0</v>
      </c>
      <c r="Q38" s="2">
        <v>3</v>
      </c>
      <c r="R38" s="2" t="str">
        <f t="shared" si="7"/>
        <v/>
      </c>
    </row>
    <row r="39" spans="1:18" ht="18.75">
      <c r="A39" s="2" t="str">
        <f t="shared" si="10"/>
        <v/>
      </c>
      <c r="B39" s="3"/>
      <c r="C39" s="2" t="str">
        <f>IF($A39="","",VLOOKUP($A39,選手情報入力シート!$A:$M,3,FALSE)&amp;" "&amp;VLOOKUP($A39,選手情報入力シート!$A:$M,4,FALSE))</f>
        <v/>
      </c>
      <c r="D39" s="3"/>
      <c r="E39" s="3"/>
      <c r="F39" s="5" t="str">
        <f t="shared" si="5"/>
        <v/>
      </c>
      <c r="G39" s="126"/>
      <c r="H39" s="2" t="str">
        <f t="shared" si="8"/>
        <v/>
      </c>
      <c r="I39" s="3"/>
      <c r="J39" s="5" t="str">
        <f t="shared" si="6"/>
        <v/>
      </c>
      <c r="K39" s="126"/>
      <c r="L39" s="2" t="str">
        <f t="shared" si="9"/>
        <v/>
      </c>
      <c r="N39" s="17">
        <v>28</v>
      </c>
      <c r="O39" s="16" t="s">
        <v>348</v>
      </c>
      <c r="P39" s="2">
        <f t="shared" si="12"/>
        <v>0</v>
      </c>
      <c r="Q39" s="2">
        <v>3</v>
      </c>
      <c r="R39" s="2" t="str">
        <f t="shared" si="7"/>
        <v/>
      </c>
    </row>
    <row r="40" spans="1:18" ht="18.75">
      <c r="A40" s="2" t="str">
        <f t="shared" si="10"/>
        <v/>
      </c>
      <c r="B40" s="3"/>
      <c r="C40" s="2" t="str">
        <f>IF($A40="","",VLOOKUP($A40,選手情報入力シート!$A:$M,3,FALSE)&amp;" "&amp;VLOOKUP($A40,選手情報入力シート!$A:$M,4,FALSE))</f>
        <v/>
      </c>
      <c r="D40" s="3"/>
      <c r="E40" s="3"/>
      <c r="F40" s="5" t="str">
        <f t="shared" si="5"/>
        <v/>
      </c>
      <c r="G40" s="126"/>
      <c r="H40" s="2" t="str">
        <f t="shared" si="8"/>
        <v/>
      </c>
      <c r="I40" s="3"/>
      <c r="J40" s="5" t="str">
        <f t="shared" si="6"/>
        <v/>
      </c>
      <c r="K40" s="126"/>
      <c r="L40" s="2" t="str">
        <f t="shared" si="9"/>
        <v/>
      </c>
      <c r="N40" s="15">
        <v>29</v>
      </c>
      <c r="O40" s="16" t="s">
        <v>349</v>
      </c>
      <c r="P40" s="2">
        <f t="shared" si="12"/>
        <v>0</v>
      </c>
      <c r="Q40" s="2">
        <v>3</v>
      </c>
      <c r="R40" s="2" t="str">
        <f t="shared" si="7"/>
        <v/>
      </c>
    </row>
    <row r="41" spans="1:18" ht="18.75">
      <c r="A41" s="2" t="str">
        <f t="shared" si="10"/>
        <v/>
      </c>
      <c r="B41" s="3"/>
      <c r="C41" s="2" t="str">
        <f>IF($A41="","",VLOOKUP($A41,選手情報入力シート!$A:$M,3,FALSE)&amp;" "&amp;VLOOKUP($A41,選手情報入力シート!$A:$M,4,FALSE))</f>
        <v/>
      </c>
      <c r="D41" s="3"/>
      <c r="E41" s="3"/>
      <c r="F41" s="5" t="str">
        <f t="shared" si="5"/>
        <v/>
      </c>
      <c r="G41" s="126"/>
      <c r="H41" s="2" t="str">
        <f t="shared" si="8"/>
        <v/>
      </c>
      <c r="I41" s="3"/>
      <c r="J41" s="5" t="str">
        <f t="shared" si="6"/>
        <v/>
      </c>
      <c r="K41" s="126"/>
      <c r="L41" s="2" t="str">
        <f t="shared" si="9"/>
        <v/>
      </c>
      <c r="N41" s="17">
        <v>30</v>
      </c>
      <c r="O41" s="16" t="s">
        <v>350</v>
      </c>
      <c r="P41" s="2">
        <f t="shared" si="12"/>
        <v>0</v>
      </c>
      <c r="Q41" s="2">
        <v>3</v>
      </c>
      <c r="R41" s="2" t="str">
        <f t="shared" si="7"/>
        <v/>
      </c>
    </row>
    <row r="42" spans="1:18" ht="18.75">
      <c r="A42" s="2" t="str">
        <f t="shared" si="10"/>
        <v/>
      </c>
      <c r="B42" s="3"/>
      <c r="C42" s="2" t="str">
        <f>IF($A42="","",VLOOKUP($A42,選手情報入力シート!$A:$M,3,FALSE)&amp;" "&amp;VLOOKUP($A42,選手情報入力シート!$A:$M,4,FALSE))</f>
        <v/>
      </c>
      <c r="D42" s="3"/>
      <c r="E42" s="3"/>
      <c r="F42" s="5" t="str">
        <f t="shared" si="5"/>
        <v/>
      </c>
      <c r="G42" s="126"/>
      <c r="H42" s="2" t="str">
        <f t="shared" si="8"/>
        <v/>
      </c>
      <c r="I42" s="3"/>
      <c r="J42" s="5" t="str">
        <f t="shared" si="6"/>
        <v/>
      </c>
      <c r="K42" s="126"/>
      <c r="L42" s="2" t="str">
        <f t="shared" si="9"/>
        <v/>
      </c>
      <c r="N42" s="15">
        <v>31</v>
      </c>
      <c r="O42" s="16" t="s">
        <v>351</v>
      </c>
      <c r="P42" s="2">
        <f t="shared" si="12"/>
        <v>0</v>
      </c>
      <c r="Q42" s="2">
        <v>3</v>
      </c>
      <c r="R42" s="2" t="str">
        <f t="shared" si="7"/>
        <v/>
      </c>
    </row>
    <row r="43" spans="1:18" ht="18.75">
      <c r="A43" s="2" t="str">
        <f t="shared" si="10"/>
        <v/>
      </c>
      <c r="B43" s="3"/>
      <c r="C43" s="2" t="str">
        <f>IF($A43="","",VLOOKUP($A43,選手情報入力シート!$A:$M,3,FALSE)&amp;" "&amp;VLOOKUP($A43,選手情報入力シート!$A:$M,4,FALSE))</f>
        <v/>
      </c>
      <c r="D43" s="3"/>
      <c r="E43" s="3"/>
      <c r="F43" s="5" t="str">
        <f t="shared" si="5"/>
        <v/>
      </c>
      <c r="G43" s="126"/>
      <c r="H43" s="2" t="str">
        <f t="shared" si="8"/>
        <v/>
      </c>
      <c r="I43" s="3"/>
      <c r="J43" s="5" t="str">
        <f t="shared" si="6"/>
        <v/>
      </c>
      <c r="K43" s="126"/>
      <c r="L43" s="2" t="str">
        <f t="shared" si="9"/>
        <v/>
      </c>
      <c r="N43" s="17">
        <v>32</v>
      </c>
      <c r="O43" s="16" t="s">
        <v>352</v>
      </c>
      <c r="P43" s="2">
        <f t="shared" si="12"/>
        <v>0</v>
      </c>
      <c r="Q43" s="2">
        <v>2</v>
      </c>
      <c r="R43" s="2" t="str">
        <f t="shared" si="7"/>
        <v/>
      </c>
    </row>
    <row r="44" spans="1:18" ht="18.75">
      <c r="A44" s="2" t="str">
        <f t="shared" si="10"/>
        <v/>
      </c>
      <c r="B44" s="3"/>
      <c r="C44" s="2" t="str">
        <f>IF($A44="","",VLOOKUP($A44,選手情報入力シート!$A:$M,3,FALSE)&amp;" "&amp;VLOOKUP($A44,選手情報入力シート!$A:$M,4,FALSE))</f>
        <v/>
      </c>
      <c r="D44" s="3"/>
      <c r="E44" s="3"/>
      <c r="F44" s="5" t="str">
        <f t="shared" si="5"/>
        <v/>
      </c>
      <c r="G44" s="126"/>
      <c r="H44" s="2" t="str">
        <f t="shared" si="8"/>
        <v/>
      </c>
      <c r="I44" s="3"/>
      <c r="J44" s="5" t="str">
        <f t="shared" si="6"/>
        <v/>
      </c>
      <c r="K44" s="126"/>
      <c r="L44" s="2" t="str">
        <f t="shared" si="9"/>
        <v/>
      </c>
      <c r="N44" s="15">
        <v>33</v>
      </c>
      <c r="O44" s="5" t="s">
        <v>353</v>
      </c>
      <c r="P44" s="2">
        <f t="shared" si="12"/>
        <v>0</v>
      </c>
      <c r="Q44" s="2"/>
      <c r="R44" s="2"/>
    </row>
    <row r="45" spans="1:18">
      <c r="A45" s="2" t="str">
        <f t="shared" si="10"/>
        <v/>
      </c>
      <c r="B45" s="3"/>
      <c r="C45" s="2" t="str">
        <f>IF($A45="","",VLOOKUP($A45,選手情報入力シート!$A:$M,3,FALSE)&amp;" "&amp;VLOOKUP($A45,選手情報入力シート!$A:$M,4,FALSE))</f>
        <v/>
      </c>
      <c r="D45" s="3"/>
      <c r="E45" s="3"/>
      <c r="F45" s="5" t="str">
        <f t="shared" ref="F45:F76" si="13">IF(E45="","",VLOOKUP(E45,$N:$O,2,FALSE))</f>
        <v/>
      </c>
      <c r="G45" s="126"/>
      <c r="H45" s="2" t="str">
        <f t="shared" si="8"/>
        <v/>
      </c>
      <c r="I45" s="3"/>
      <c r="J45" s="5" t="str">
        <f t="shared" ref="J45:J76" si="14">IF(I45="","",VLOOKUP(I45,$N:$O,2,FALSE))</f>
        <v/>
      </c>
      <c r="K45" s="126"/>
      <c r="L45" s="2" t="str">
        <f t="shared" si="9"/>
        <v/>
      </c>
    </row>
    <row r="46" spans="1:18">
      <c r="A46" s="2" t="str">
        <f t="shared" si="10"/>
        <v/>
      </c>
      <c r="B46" s="3"/>
      <c r="C46" s="2" t="str">
        <f>IF($A46="","",VLOOKUP($A46,選手情報入力シート!$A:$M,3,FALSE)&amp;" "&amp;VLOOKUP($A46,選手情報入力シート!$A:$M,4,FALSE))</f>
        <v/>
      </c>
      <c r="D46" s="3"/>
      <c r="E46" s="3"/>
      <c r="F46" s="5" t="str">
        <f t="shared" si="13"/>
        <v/>
      </c>
      <c r="G46" s="126"/>
      <c r="H46" s="2" t="str">
        <f t="shared" si="8"/>
        <v/>
      </c>
      <c r="I46" s="3"/>
      <c r="J46" s="5" t="str">
        <f t="shared" si="14"/>
        <v/>
      </c>
      <c r="K46" s="126"/>
      <c r="L46" s="2" t="str">
        <f t="shared" si="9"/>
        <v/>
      </c>
    </row>
    <row r="47" spans="1:18">
      <c r="A47" s="2" t="str">
        <f t="shared" si="10"/>
        <v/>
      </c>
      <c r="B47" s="3"/>
      <c r="C47" s="2" t="str">
        <f>IF($A47="","",VLOOKUP($A47,選手情報入力シート!$A:$M,3,FALSE)&amp;" "&amp;VLOOKUP($A47,選手情報入力シート!$A:$M,4,FALSE))</f>
        <v/>
      </c>
      <c r="D47" s="3"/>
      <c r="E47" s="3"/>
      <c r="F47" s="5" t="str">
        <f t="shared" si="13"/>
        <v/>
      </c>
      <c r="G47" s="126"/>
      <c r="H47" s="2" t="str">
        <f t="shared" si="8"/>
        <v/>
      </c>
      <c r="I47" s="3"/>
      <c r="J47" s="5" t="str">
        <f t="shared" si="14"/>
        <v/>
      </c>
      <c r="K47" s="126"/>
      <c r="L47" s="2" t="str">
        <f t="shared" si="9"/>
        <v/>
      </c>
    </row>
    <row r="48" spans="1:18">
      <c r="A48" s="2" t="str">
        <f t="shared" si="10"/>
        <v/>
      </c>
      <c r="B48" s="3"/>
      <c r="C48" s="2" t="str">
        <f>IF($A48="","",VLOOKUP($A48,選手情報入力シート!$A:$M,3,FALSE)&amp;" "&amp;VLOOKUP($A48,選手情報入力シート!$A:$M,4,FALSE))</f>
        <v/>
      </c>
      <c r="D48" s="3"/>
      <c r="E48" s="3"/>
      <c r="F48" s="5" t="str">
        <f t="shared" si="13"/>
        <v/>
      </c>
      <c r="G48" s="126"/>
      <c r="H48" s="2" t="str">
        <f t="shared" si="8"/>
        <v/>
      </c>
      <c r="I48" s="3"/>
      <c r="J48" s="5" t="str">
        <f t="shared" si="14"/>
        <v/>
      </c>
      <c r="K48" s="126"/>
      <c r="L48" s="2" t="str">
        <f t="shared" si="9"/>
        <v/>
      </c>
    </row>
    <row r="49" spans="1:12">
      <c r="A49" s="2" t="str">
        <f t="shared" si="10"/>
        <v/>
      </c>
      <c r="B49" s="3"/>
      <c r="C49" s="2" t="str">
        <f>IF($A49="","",VLOOKUP($A49,選手情報入力シート!$A:$M,3,FALSE)&amp;" "&amp;VLOOKUP($A49,選手情報入力シート!$A:$M,4,FALSE))</f>
        <v/>
      </c>
      <c r="D49" s="3"/>
      <c r="E49" s="3"/>
      <c r="F49" s="5" t="str">
        <f t="shared" si="13"/>
        <v/>
      </c>
      <c r="G49" s="126"/>
      <c r="H49" s="2" t="str">
        <f t="shared" si="8"/>
        <v/>
      </c>
      <c r="I49" s="3"/>
      <c r="J49" s="5" t="str">
        <f t="shared" si="14"/>
        <v/>
      </c>
      <c r="K49" s="126"/>
      <c r="L49" s="2" t="str">
        <f t="shared" si="9"/>
        <v/>
      </c>
    </row>
    <row r="50" spans="1:12">
      <c r="A50" s="2" t="str">
        <f t="shared" si="10"/>
        <v/>
      </c>
      <c r="B50" s="3"/>
      <c r="C50" s="2" t="str">
        <f>IF($A50="","",VLOOKUP($A50,選手情報入力シート!$A:$M,3,FALSE)&amp;" "&amp;VLOOKUP($A50,選手情報入力シート!$A:$M,4,FALSE))</f>
        <v/>
      </c>
      <c r="D50" s="3"/>
      <c r="E50" s="3"/>
      <c r="F50" s="5" t="str">
        <f t="shared" si="13"/>
        <v/>
      </c>
      <c r="G50" s="126"/>
      <c r="H50" s="2" t="str">
        <f t="shared" si="8"/>
        <v/>
      </c>
      <c r="I50" s="3"/>
      <c r="J50" s="5" t="str">
        <f t="shared" si="14"/>
        <v/>
      </c>
      <c r="K50" s="126"/>
      <c r="L50" s="2" t="str">
        <f t="shared" si="9"/>
        <v/>
      </c>
    </row>
    <row r="51" spans="1:12">
      <c r="A51" s="2" t="str">
        <f t="shared" si="10"/>
        <v/>
      </c>
      <c r="B51" s="3"/>
      <c r="C51" s="2" t="str">
        <f>IF($A51="","",VLOOKUP($A51,選手情報入力シート!$A:$M,3,FALSE)&amp;" "&amp;VLOOKUP($A51,選手情報入力シート!$A:$M,4,FALSE))</f>
        <v/>
      </c>
      <c r="D51" s="3"/>
      <c r="E51" s="3"/>
      <c r="F51" s="5" t="str">
        <f t="shared" si="13"/>
        <v/>
      </c>
      <c r="G51" s="126"/>
      <c r="H51" s="2" t="str">
        <f t="shared" si="8"/>
        <v/>
      </c>
      <c r="I51" s="3"/>
      <c r="J51" s="5" t="str">
        <f t="shared" si="14"/>
        <v/>
      </c>
      <c r="K51" s="126"/>
      <c r="L51" s="2" t="str">
        <f t="shared" si="9"/>
        <v/>
      </c>
    </row>
    <row r="52" spans="1:12">
      <c r="A52" s="2" t="str">
        <f t="shared" si="10"/>
        <v/>
      </c>
      <c r="B52" s="3"/>
      <c r="C52" s="2" t="str">
        <f>IF($A52="","",VLOOKUP($A52,選手情報入力シート!$A:$M,3,FALSE)&amp;" "&amp;VLOOKUP($A52,選手情報入力シート!$A:$M,4,FALSE))</f>
        <v/>
      </c>
      <c r="D52" s="3"/>
      <c r="E52" s="3"/>
      <c r="F52" s="5" t="str">
        <f t="shared" si="13"/>
        <v/>
      </c>
      <c r="G52" s="126"/>
      <c r="H52" s="2" t="str">
        <f t="shared" si="8"/>
        <v/>
      </c>
      <c r="I52" s="3"/>
      <c r="J52" s="5" t="str">
        <f t="shared" si="14"/>
        <v/>
      </c>
      <c r="K52" s="126"/>
      <c r="L52" s="2" t="str">
        <f t="shared" si="9"/>
        <v/>
      </c>
    </row>
    <row r="53" spans="1:12">
      <c r="A53" s="2" t="str">
        <f t="shared" si="10"/>
        <v/>
      </c>
      <c r="B53" s="3"/>
      <c r="C53" s="2" t="str">
        <f>IF($A53="","",VLOOKUP($A53,選手情報入力シート!$A:$M,3,FALSE)&amp;" "&amp;VLOOKUP($A53,選手情報入力シート!$A:$M,4,FALSE))</f>
        <v/>
      </c>
      <c r="D53" s="3"/>
      <c r="E53" s="3"/>
      <c r="F53" s="5" t="str">
        <f t="shared" si="13"/>
        <v/>
      </c>
      <c r="G53" s="126"/>
      <c r="H53" s="2" t="str">
        <f t="shared" si="8"/>
        <v/>
      </c>
      <c r="I53" s="3"/>
      <c r="J53" s="5" t="str">
        <f t="shared" si="14"/>
        <v/>
      </c>
      <c r="K53" s="126"/>
      <c r="L53" s="2" t="str">
        <f t="shared" si="9"/>
        <v/>
      </c>
    </row>
    <row r="54" spans="1:12">
      <c r="A54" s="2" t="str">
        <f t="shared" si="10"/>
        <v/>
      </c>
      <c r="B54" s="3"/>
      <c r="C54" s="2" t="str">
        <f>IF($A54="","",VLOOKUP($A54,選手情報入力シート!$A:$M,3,FALSE)&amp;" "&amp;VLOOKUP($A54,選手情報入力シート!$A:$M,4,FALSE))</f>
        <v/>
      </c>
      <c r="D54" s="3"/>
      <c r="E54" s="3"/>
      <c r="F54" s="5" t="str">
        <f t="shared" si="13"/>
        <v/>
      </c>
      <c r="G54" s="126"/>
      <c r="H54" s="2" t="str">
        <f t="shared" si="8"/>
        <v/>
      </c>
      <c r="I54" s="3"/>
      <c r="J54" s="5" t="str">
        <f t="shared" si="14"/>
        <v/>
      </c>
      <c r="K54" s="126"/>
      <c r="L54" s="2" t="str">
        <f t="shared" si="9"/>
        <v/>
      </c>
    </row>
    <row r="55" spans="1:12">
      <c r="A55" s="2" t="str">
        <f t="shared" si="10"/>
        <v/>
      </c>
      <c r="B55" s="3"/>
      <c r="C55" s="2" t="str">
        <f>IF($A55="","",VLOOKUP($A55,選手情報入力シート!$A:$M,3,FALSE)&amp;" "&amp;VLOOKUP($A55,選手情報入力シート!$A:$M,4,FALSE))</f>
        <v/>
      </c>
      <c r="D55" s="3"/>
      <c r="E55" s="3"/>
      <c r="F55" s="5" t="str">
        <f t="shared" si="13"/>
        <v/>
      </c>
      <c r="G55" s="126"/>
      <c r="H55" s="2" t="str">
        <f t="shared" si="8"/>
        <v/>
      </c>
      <c r="I55" s="3"/>
      <c r="J55" s="5" t="str">
        <f t="shared" si="14"/>
        <v/>
      </c>
      <c r="K55" s="126"/>
      <c r="L55" s="2" t="str">
        <f t="shared" si="9"/>
        <v/>
      </c>
    </row>
    <row r="56" spans="1:12">
      <c r="A56" s="2" t="str">
        <f t="shared" si="10"/>
        <v/>
      </c>
      <c r="B56" s="3"/>
      <c r="C56" s="2" t="str">
        <f>IF($A56="","",VLOOKUP($A56,選手情報入力シート!$A:$M,3,FALSE)&amp;" "&amp;VLOOKUP($A56,選手情報入力シート!$A:$M,4,FALSE))</f>
        <v/>
      </c>
      <c r="D56" s="3"/>
      <c r="E56" s="3"/>
      <c r="F56" s="5" t="str">
        <f t="shared" si="13"/>
        <v/>
      </c>
      <c r="G56" s="126"/>
      <c r="H56" s="2" t="str">
        <f t="shared" si="8"/>
        <v/>
      </c>
      <c r="I56" s="3"/>
      <c r="J56" s="5" t="str">
        <f t="shared" si="14"/>
        <v/>
      </c>
      <c r="K56" s="126"/>
      <c r="L56" s="2" t="str">
        <f t="shared" si="9"/>
        <v/>
      </c>
    </row>
    <row r="57" spans="1:12">
      <c r="A57" s="2" t="str">
        <f t="shared" si="10"/>
        <v/>
      </c>
      <c r="B57" s="3"/>
      <c r="C57" s="2" t="str">
        <f>IF($A57="","",VLOOKUP($A57,選手情報入力シート!$A:$M,3,FALSE)&amp;" "&amp;VLOOKUP($A57,選手情報入力シート!$A:$M,4,FALSE))</f>
        <v/>
      </c>
      <c r="D57" s="3"/>
      <c r="E57" s="3"/>
      <c r="F57" s="5" t="str">
        <f t="shared" si="13"/>
        <v/>
      </c>
      <c r="G57" s="126"/>
      <c r="H57" s="2" t="str">
        <f t="shared" si="8"/>
        <v/>
      </c>
      <c r="I57" s="3"/>
      <c r="J57" s="5" t="str">
        <f t="shared" si="14"/>
        <v/>
      </c>
      <c r="K57" s="126"/>
      <c r="L57" s="2" t="str">
        <f t="shared" si="9"/>
        <v/>
      </c>
    </row>
    <row r="58" spans="1:12">
      <c r="A58" s="2" t="str">
        <f t="shared" si="10"/>
        <v/>
      </c>
      <c r="B58" s="3"/>
      <c r="C58" s="2" t="str">
        <f>IF($A58="","",VLOOKUP($A58,選手情報入力シート!$A:$M,3,FALSE)&amp;" "&amp;VLOOKUP($A58,選手情報入力シート!$A:$M,4,FALSE))</f>
        <v/>
      </c>
      <c r="D58" s="3"/>
      <c r="E58" s="3"/>
      <c r="F58" s="5" t="str">
        <f t="shared" si="13"/>
        <v/>
      </c>
      <c r="G58" s="126"/>
      <c r="H58" s="2" t="str">
        <f t="shared" si="8"/>
        <v/>
      </c>
      <c r="I58" s="3"/>
      <c r="J58" s="5" t="str">
        <f t="shared" si="14"/>
        <v/>
      </c>
      <c r="K58" s="126"/>
      <c r="L58" s="2" t="str">
        <f t="shared" si="9"/>
        <v/>
      </c>
    </row>
    <row r="59" spans="1:12">
      <c r="A59" s="2" t="str">
        <f t="shared" si="10"/>
        <v/>
      </c>
      <c r="B59" s="3"/>
      <c r="C59" s="2" t="str">
        <f>IF($A59="","",VLOOKUP($A59,選手情報入力シート!$A:$M,3,FALSE)&amp;" "&amp;VLOOKUP($A59,選手情報入力シート!$A:$M,4,FALSE))</f>
        <v/>
      </c>
      <c r="D59" s="3"/>
      <c r="E59" s="3"/>
      <c r="F59" s="5" t="str">
        <f t="shared" si="13"/>
        <v/>
      </c>
      <c r="G59" s="126"/>
      <c r="H59" s="2" t="str">
        <f t="shared" si="8"/>
        <v/>
      </c>
      <c r="I59" s="3"/>
      <c r="J59" s="5" t="str">
        <f t="shared" si="14"/>
        <v/>
      </c>
      <c r="K59" s="126"/>
      <c r="L59" s="2" t="str">
        <f t="shared" si="9"/>
        <v/>
      </c>
    </row>
    <row r="60" spans="1:12">
      <c r="A60" s="2" t="str">
        <f t="shared" si="10"/>
        <v/>
      </c>
      <c r="B60" s="3"/>
      <c r="C60" s="2" t="str">
        <f>IF($A60="","",VLOOKUP($A60,選手情報入力シート!$A:$M,3,FALSE)&amp;" "&amp;VLOOKUP($A60,選手情報入力シート!$A:$M,4,FALSE))</f>
        <v/>
      </c>
      <c r="D60" s="3"/>
      <c r="E60" s="3"/>
      <c r="F60" s="5" t="str">
        <f t="shared" si="13"/>
        <v/>
      </c>
      <c r="G60" s="126"/>
      <c r="H60" s="2" t="str">
        <f t="shared" si="8"/>
        <v/>
      </c>
      <c r="I60" s="3"/>
      <c r="J60" s="5" t="str">
        <f t="shared" si="14"/>
        <v/>
      </c>
      <c r="K60" s="126"/>
      <c r="L60" s="2" t="str">
        <f t="shared" si="9"/>
        <v/>
      </c>
    </row>
    <row r="61" spans="1:12">
      <c r="A61" s="2" t="str">
        <f t="shared" si="10"/>
        <v/>
      </c>
      <c r="B61" s="3"/>
      <c r="C61" s="2" t="str">
        <f>IF($A61="","",VLOOKUP($A61,選手情報入力シート!$A:$M,3,FALSE)&amp;" "&amp;VLOOKUP($A61,選手情報入力シート!$A:$M,4,FALSE))</f>
        <v/>
      </c>
      <c r="D61" s="3"/>
      <c r="E61" s="3"/>
      <c r="F61" s="5" t="str">
        <f t="shared" si="13"/>
        <v/>
      </c>
      <c r="G61" s="126"/>
      <c r="H61" s="2" t="str">
        <f t="shared" si="8"/>
        <v/>
      </c>
      <c r="I61" s="3"/>
      <c r="J61" s="5" t="str">
        <f t="shared" si="14"/>
        <v/>
      </c>
      <c r="K61" s="126"/>
      <c r="L61" s="2" t="str">
        <f t="shared" si="9"/>
        <v/>
      </c>
    </row>
    <row r="62" spans="1:12">
      <c r="A62" s="2" t="str">
        <f t="shared" si="10"/>
        <v/>
      </c>
      <c r="B62" s="3"/>
      <c r="C62" s="2" t="str">
        <f>IF($A62="","",VLOOKUP($A62,選手情報入力シート!$A:$M,3,FALSE)&amp;" "&amp;VLOOKUP($A62,選手情報入力シート!$A:$M,4,FALSE))</f>
        <v/>
      </c>
      <c r="D62" s="3"/>
      <c r="E62" s="3"/>
      <c r="F62" s="5" t="str">
        <f t="shared" si="13"/>
        <v/>
      </c>
      <c r="G62" s="126"/>
      <c r="H62" s="2" t="str">
        <f t="shared" si="8"/>
        <v/>
      </c>
      <c r="I62" s="3"/>
      <c r="J62" s="5" t="str">
        <f t="shared" si="14"/>
        <v/>
      </c>
      <c r="K62" s="126"/>
      <c r="L62" s="2" t="str">
        <f t="shared" si="9"/>
        <v/>
      </c>
    </row>
    <row r="63" spans="1:12">
      <c r="A63" s="2" t="str">
        <f t="shared" si="10"/>
        <v/>
      </c>
      <c r="B63" s="3"/>
      <c r="C63" s="2" t="str">
        <f>IF($A63="","",VLOOKUP($A63,選手情報入力シート!$A:$M,3,FALSE)&amp;" "&amp;VLOOKUP($A63,選手情報入力シート!$A:$M,4,FALSE))</f>
        <v/>
      </c>
      <c r="D63" s="3"/>
      <c r="E63" s="3"/>
      <c r="F63" s="5" t="str">
        <f t="shared" si="13"/>
        <v/>
      </c>
      <c r="G63" s="126"/>
      <c r="H63" s="2" t="str">
        <f t="shared" si="8"/>
        <v/>
      </c>
      <c r="I63" s="3"/>
      <c r="J63" s="5" t="str">
        <f t="shared" si="14"/>
        <v/>
      </c>
      <c r="K63" s="126"/>
      <c r="L63" s="2" t="str">
        <f t="shared" si="9"/>
        <v/>
      </c>
    </row>
    <row r="64" spans="1:12">
      <c r="A64" s="2" t="str">
        <f t="shared" si="10"/>
        <v/>
      </c>
      <c r="B64" s="3"/>
      <c r="C64" s="2" t="str">
        <f>IF($A64="","",VLOOKUP($A64,選手情報入力シート!$A:$M,3,FALSE)&amp;" "&amp;VLOOKUP($A64,選手情報入力シート!$A:$M,4,FALSE))</f>
        <v/>
      </c>
      <c r="D64" s="3"/>
      <c r="E64" s="3"/>
      <c r="F64" s="5" t="str">
        <f t="shared" si="13"/>
        <v/>
      </c>
      <c r="G64" s="126"/>
      <c r="H64" s="2" t="str">
        <f t="shared" si="8"/>
        <v/>
      </c>
      <c r="I64" s="3"/>
      <c r="J64" s="5" t="str">
        <f t="shared" si="14"/>
        <v/>
      </c>
      <c r="K64" s="126"/>
      <c r="L64" s="2" t="str">
        <f t="shared" si="9"/>
        <v/>
      </c>
    </row>
    <row r="65" spans="1:12">
      <c r="A65" s="2" t="str">
        <f t="shared" si="10"/>
        <v/>
      </c>
      <c r="B65" s="3"/>
      <c r="C65" s="2" t="str">
        <f>IF($A65="","",VLOOKUP($A65,選手情報入力シート!$A:$M,3,FALSE)&amp;" "&amp;VLOOKUP($A65,選手情報入力シート!$A:$M,4,FALSE))</f>
        <v/>
      </c>
      <c r="D65" s="3"/>
      <c r="E65" s="3"/>
      <c r="F65" s="5" t="str">
        <f t="shared" si="13"/>
        <v/>
      </c>
      <c r="G65" s="126"/>
      <c r="H65" s="2" t="str">
        <f t="shared" si="8"/>
        <v/>
      </c>
      <c r="I65" s="3"/>
      <c r="J65" s="5" t="str">
        <f t="shared" si="14"/>
        <v/>
      </c>
      <c r="K65" s="126"/>
      <c r="L65" s="2" t="str">
        <f t="shared" si="9"/>
        <v/>
      </c>
    </row>
    <row r="66" spans="1:12">
      <c r="A66" s="2" t="str">
        <f t="shared" si="10"/>
        <v/>
      </c>
      <c r="B66" s="3"/>
      <c r="C66" s="2" t="str">
        <f>IF($A66="","",VLOOKUP($A66,選手情報入力シート!$A:$M,3,FALSE)&amp;" "&amp;VLOOKUP($A66,選手情報入力シート!$A:$M,4,FALSE))</f>
        <v/>
      </c>
      <c r="D66" s="3"/>
      <c r="E66" s="3"/>
      <c r="F66" s="5" t="str">
        <f t="shared" si="13"/>
        <v/>
      </c>
      <c r="G66" s="126"/>
      <c r="H66" s="2" t="str">
        <f t="shared" si="8"/>
        <v/>
      </c>
      <c r="I66" s="3"/>
      <c r="J66" s="5" t="str">
        <f t="shared" si="14"/>
        <v/>
      </c>
      <c r="K66" s="126"/>
      <c r="L66" s="2" t="str">
        <f t="shared" si="9"/>
        <v/>
      </c>
    </row>
    <row r="67" spans="1:12">
      <c r="A67" s="2" t="str">
        <f t="shared" si="10"/>
        <v/>
      </c>
      <c r="B67" s="3"/>
      <c r="C67" s="2" t="str">
        <f>IF($A67="","",VLOOKUP($A67,選手情報入力シート!$A:$M,3,FALSE)&amp;" "&amp;VLOOKUP($A67,選手情報入力シート!$A:$M,4,FALSE))</f>
        <v/>
      </c>
      <c r="D67" s="3"/>
      <c r="E67" s="3"/>
      <c r="F67" s="5" t="str">
        <f t="shared" si="13"/>
        <v/>
      </c>
      <c r="G67" s="126"/>
      <c r="H67" s="2" t="str">
        <f t="shared" si="8"/>
        <v/>
      </c>
      <c r="I67" s="3"/>
      <c r="J67" s="5" t="str">
        <f t="shared" si="14"/>
        <v/>
      </c>
      <c r="K67" s="126"/>
      <c r="L67" s="2" t="str">
        <f t="shared" si="9"/>
        <v/>
      </c>
    </row>
    <row r="68" spans="1:12">
      <c r="A68" s="2" t="str">
        <f t="shared" si="10"/>
        <v/>
      </c>
      <c r="B68" s="3"/>
      <c r="C68" s="2" t="str">
        <f>IF($A68="","",VLOOKUP($A68,選手情報入力シート!$A:$M,3,FALSE)&amp;" "&amp;VLOOKUP($A68,選手情報入力シート!$A:$M,4,FALSE))</f>
        <v/>
      </c>
      <c r="D68" s="3"/>
      <c r="E68" s="3"/>
      <c r="F68" s="5" t="str">
        <f t="shared" si="13"/>
        <v/>
      </c>
      <c r="G68" s="126"/>
      <c r="H68" s="2" t="str">
        <f t="shared" si="8"/>
        <v/>
      </c>
      <c r="I68" s="3"/>
      <c r="J68" s="5" t="str">
        <f t="shared" si="14"/>
        <v/>
      </c>
      <c r="K68" s="126"/>
      <c r="L68" s="2" t="str">
        <f t="shared" si="9"/>
        <v/>
      </c>
    </row>
    <row r="69" spans="1:12">
      <c r="A69" s="2" t="str">
        <f t="shared" si="10"/>
        <v/>
      </c>
      <c r="B69" s="3"/>
      <c r="C69" s="2" t="str">
        <f>IF($A69="","",VLOOKUP($A69,選手情報入力シート!$A:$M,3,FALSE)&amp;" "&amp;VLOOKUP($A69,選手情報入力シート!$A:$M,4,FALSE))</f>
        <v/>
      </c>
      <c r="D69" s="3"/>
      <c r="E69" s="3"/>
      <c r="F69" s="5" t="str">
        <f t="shared" si="13"/>
        <v/>
      </c>
      <c r="G69" s="126"/>
      <c r="H69" s="2" t="str">
        <f t="shared" si="8"/>
        <v/>
      </c>
      <c r="I69" s="3"/>
      <c r="J69" s="5" t="str">
        <f t="shared" si="14"/>
        <v/>
      </c>
      <c r="K69" s="126"/>
      <c r="L69" s="2" t="str">
        <f t="shared" si="9"/>
        <v/>
      </c>
    </row>
    <row r="70" spans="1:12">
      <c r="A70" s="2" t="str">
        <f t="shared" si="10"/>
        <v/>
      </c>
      <c r="B70" s="3"/>
      <c r="C70" s="2" t="str">
        <f>IF($A70="","",VLOOKUP($A70,選手情報入力シート!$A:$M,3,FALSE)&amp;" "&amp;VLOOKUP($A70,選手情報入力シート!$A:$M,4,FALSE))</f>
        <v/>
      </c>
      <c r="D70" s="3"/>
      <c r="E70" s="3"/>
      <c r="F70" s="5" t="str">
        <f t="shared" si="13"/>
        <v/>
      </c>
      <c r="G70" s="126"/>
      <c r="H70" s="2" t="str">
        <f t="shared" si="8"/>
        <v/>
      </c>
      <c r="I70" s="3"/>
      <c r="J70" s="5" t="str">
        <f t="shared" si="14"/>
        <v/>
      </c>
      <c r="K70" s="126"/>
      <c r="L70" s="2" t="str">
        <f t="shared" si="9"/>
        <v/>
      </c>
    </row>
    <row r="71" spans="1:12">
      <c r="A71" s="2" t="str">
        <f t="shared" si="10"/>
        <v/>
      </c>
      <c r="B71" s="3"/>
      <c r="C71" s="2" t="str">
        <f>IF($A71="","",VLOOKUP($A71,選手情報入力シート!$A:$M,3,FALSE)&amp;" "&amp;VLOOKUP($A71,選手情報入力シート!$A:$M,4,FALSE))</f>
        <v/>
      </c>
      <c r="D71" s="3"/>
      <c r="E71" s="3"/>
      <c r="F71" s="5" t="str">
        <f t="shared" si="13"/>
        <v/>
      </c>
      <c r="G71" s="126"/>
      <c r="H71" s="2" t="str">
        <f t="shared" si="8"/>
        <v/>
      </c>
      <c r="I71" s="3"/>
      <c r="J71" s="5" t="str">
        <f t="shared" si="14"/>
        <v/>
      </c>
      <c r="K71" s="126"/>
      <c r="L71" s="2" t="str">
        <f t="shared" si="9"/>
        <v/>
      </c>
    </row>
    <row r="72" spans="1:12">
      <c r="A72" s="2" t="str">
        <f t="shared" si="10"/>
        <v/>
      </c>
      <c r="B72" s="3"/>
      <c r="C72" s="2" t="str">
        <f>IF($A72="","",VLOOKUP($A72,選手情報入力シート!$A:$M,3,FALSE)&amp;" "&amp;VLOOKUP($A72,選手情報入力シート!$A:$M,4,FALSE))</f>
        <v/>
      </c>
      <c r="D72" s="3"/>
      <c r="E72" s="3"/>
      <c r="F72" s="5" t="str">
        <f t="shared" si="13"/>
        <v/>
      </c>
      <c r="G72" s="126"/>
      <c r="H72" s="2" t="str">
        <f t="shared" si="8"/>
        <v/>
      </c>
      <c r="I72" s="3"/>
      <c r="J72" s="5" t="str">
        <f t="shared" si="14"/>
        <v/>
      </c>
      <c r="K72" s="126"/>
      <c r="L72" s="2" t="str">
        <f t="shared" si="9"/>
        <v/>
      </c>
    </row>
    <row r="73" spans="1:12">
      <c r="A73" s="2" t="str">
        <f t="shared" si="10"/>
        <v/>
      </c>
      <c r="B73" s="3"/>
      <c r="C73" s="2" t="str">
        <f>IF($A73="","",VLOOKUP($A73,選手情報入力シート!$A:$M,3,FALSE)&amp;" "&amp;VLOOKUP($A73,選手情報入力シート!$A:$M,4,FALSE))</f>
        <v/>
      </c>
      <c r="D73" s="3"/>
      <c r="E73" s="3"/>
      <c r="F73" s="5" t="str">
        <f t="shared" si="13"/>
        <v/>
      </c>
      <c r="G73" s="126"/>
      <c r="H73" s="2" t="str">
        <f t="shared" si="8"/>
        <v/>
      </c>
      <c r="I73" s="3"/>
      <c r="J73" s="5" t="str">
        <f t="shared" si="14"/>
        <v/>
      </c>
      <c r="K73" s="126"/>
      <c r="L73" s="2" t="str">
        <f t="shared" si="9"/>
        <v/>
      </c>
    </row>
    <row r="74" spans="1:12">
      <c r="A74" s="2" t="str">
        <f t="shared" si="10"/>
        <v/>
      </c>
      <c r="B74" s="3"/>
      <c r="C74" s="2" t="str">
        <f>IF($A74="","",VLOOKUP($A74,選手情報入力シート!$A:$M,3,FALSE)&amp;" "&amp;VLOOKUP($A74,選手情報入力シート!$A:$M,4,FALSE))</f>
        <v/>
      </c>
      <c r="D74" s="3"/>
      <c r="E74" s="3"/>
      <c r="F74" s="5" t="str">
        <f t="shared" si="13"/>
        <v/>
      </c>
      <c r="G74" s="126"/>
      <c r="H74" s="2" t="str">
        <f t="shared" si="8"/>
        <v/>
      </c>
      <c r="I74" s="3"/>
      <c r="J74" s="5" t="str">
        <f t="shared" si="14"/>
        <v/>
      </c>
      <c r="K74" s="126"/>
      <c r="L74" s="2" t="str">
        <f t="shared" si="9"/>
        <v/>
      </c>
    </row>
    <row r="75" spans="1:12">
      <c r="A75" s="2" t="str">
        <f t="shared" si="10"/>
        <v/>
      </c>
      <c r="B75" s="3"/>
      <c r="C75" s="2" t="str">
        <f>IF($A75="","",VLOOKUP($A75,選手情報入力シート!$A:$M,3,FALSE)&amp;" "&amp;VLOOKUP($A75,選手情報入力シート!$A:$M,4,FALSE))</f>
        <v/>
      </c>
      <c r="D75" s="3"/>
      <c r="E75" s="3"/>
      <c r="F75" s="5" t="str">
        <f t="shared" si="13"/>
        <v/>
      </c>
      <c r="G75" s="126"/>
      <c r="H75" s="2" t="str">
        <f t="shared" si="8"/>
        <v/>
      </c>
      <c r="I75" s="3"/>
      <c r="J75" s="5" t="str">
        <f t="shared" si="14"/>
        <v/>
      </c>
      <c r="K75" s="126"/>
      <c r="L75" s="2" t="str">
        <f t="shared" si="9"/>
        <v/>
      </c>
    </row>
    <row r="76" spans="1:12">
      <c r="A76" s="2" t="str">
        <f t="shared" si="10"/>
        <v/>
      </c>
      <c r="B76" s="3"/>
      <c r="C76" s="2" t="str">
        <f>IF($A76="","",VLOOKUP($A76,選手情報入力シート!$A:$M,3,FALSE)&amp;" "&amp;VLOOKUP($A76,選手情報入力シート!$A:$M,4,FALSE))</f>
        <v/>
      </c>
      <c r="D76" s="3"/>
      <c r="E76" s="3"/>
      <c r="F76" s="5" t="str">
        <f t="shared" si="13"/>
        <v/>
      </c>
      <c r="G76" s="126"/>
      <c r="H76" s="2" t="str">
        <f t="shared" si="8"/>
        <v/>
      </c>
      <c r="I76" s="3"/>
      <c r="J76" s="5" t="str">
        <f t="shared" si="14"/>
        <v/>
      </c>
      <c r="K76" s="126"/>
      <c r="L76" s="2" t="str">
        <f t="shared" si="9"/>
        <v/>
      </c>
    </row>
    <row r="77" spans="1:12">
      <c r="A77" s="2" t="str">
        <f t="shared" si="10"/>
        <v/>
      </c>
      <c r="B77" s="3"/>
      <c r="C77" s="2" t="str">
        <f>IF($A77="","",VLOOKUP($A77,選手情報入力シート!$A:$M,3,FALSE)&amp;" "&amp;VLOOKUP($A77,選手情報入力シート!$A:$M,4,FALSE))</f>
        <v/>
      </c>
      <c r="D77" s="3"/>
      <c r="E77" s="3"/>
      <c r="F77" s="5" t="str">
        <f t="shared" ref="F77:F108" si="15">IF(E77="","",VLOOKUP(E77,$N:$O,2,FALSE))</f>
        <v/>
      </c>
      <c r="G77" s="126"/>
      <c r="H77" s="2" t="str">
        <f t="shared" si="8"/>
        <v/>
      </c>
      <c r="I77" s="3"/>
      <c r="J77" s="5" t="str">
        <f t="shared" ref="J77:J108" si="16">IF(I77="","",VLOOKUP(I77,$N:$O,2,FALSE))</f>
        <v/>
      </c>
      <c r="K77" s="126"/>
      <c r="L77" s="2" t="str">
        <f t="shared" si="9"/>
        <v/>
      </c>
    </row>
    <row r="78" spans="1:12">
      <c r="A78" s="2" t="str">
        <f t="shared" si="10"/>
        <v/>
      </c>
      <c r="B78" s="3"/>
      <c r="C78" s="2" t="str">
        <f>IF($A78="","",VLOOKUP($A78,選手情報入力シート!$A:$M,3,FALSE)&amp;" "&amp;VLOOKUP($A78,選手情報入力シート!$A:$M,4,FALSE))</f>
        <v/>
      </c>
      <c r="D78" s="3"/>
      <c r="E78" s="3"/>
      <c r="F78" s="5" t="str">
        <f t="shared" si="15"/>
        <v/>
      </c>
      <c r="G78" s="126"/>
      <c r="H78" s="2" t="str">
        <f t="shared" ref="H78:H141" si="17">IF(E78="","",IF(INT(E78/19)+1=$D78,"OK","ERROR"))</f>
        <v/>
      </c>
      <c r="I78" s="3"/>
      <c r="J78" s="5" t="str">
        <f t="shared" si="16"/>
        <v/>
      </c>
      <c r="K78" s="126"/>
      <c r="L78" s="2" t="str">
        <f t="shared" ref="L78:L141" si="18">IF(I78="","",IF(INT(I78/19)+1=$D78,"OK","ERROR"))</f>
        <v/>
      </c>
    </row>
    <row r="79" spans="1:12">
      <c r="A79" s="2" t="str">
        <f t="shared" ref="A79:A115" si="19">IF(D79="","",IF(B79="","",D79*10000+B79))</f>
        <v/>
      </c>
      <c r="B79" s="3"/>
      <c r="C79" s="2" t="str">
        <f>IF($A79="","",VLOOKUP($A79,選手情報入力シート!$A:$M,3,FALSE)&amp;" "&amp;VLOOKUP($A79,選手情報入力シート!$A:$M,4,FALSE))</f>
        <v/>
      </c>
      <c r="D79" s="3"/>
      <c r="E79" s="3"/>
      <c r="F79" s="5" t="str">
        <f t="shared" si="15"/>
        <v/>
      </c>
      <c r="G79" s="126"/>
      <c r="H79" s="2" t="str">
        <f t="shared" si="17"/>
        <v/>
      </c>
      <c r="I79" s="3"/>
      <c r="J79" s="5" t="str">
        <f t="shared" si="16"/>
        <v/>
      </c>
      <c r="K79" s="126"/>
      <c r="L79" s="2" t="str">
        <f t="shared" si="18"/>
        <v/>
      </c>
    </row>
    <row r="80" spans="1:12">
      <c r="A80" s="2" t="str">
        <f t="shared" si="19"/>
        <v/>
      </c>
      <c r="B80" s="3"/>
      <c r="C80" s="2" t="str">
        <f>IF($A80="","",VLOOKUP($A80,選手情報入力シート!$A:$M,3,FALSE)&amp;" "&amp;VLOOKUP($A80,選手情報入力シート!$A:$M,4,FALSE))</f>
        <v/>
      </c>
      <c r="D80" s="3"/>
      <c r="E80" s="3"/>
      <c r="F80" s="5" t="str">
        <f t="shared" si="15"/>
        <v/>
      </c>
      <c r="G80" s="126"/>
      <c r="H80" s="2" t="str">
        <f t="shared" si="17"/>
        <v/>
      </c>
      <c r="I80" s="3"/>
      <c r="J80" s="5" t="str">
        <f t="shared" si="16"/>
        <v/>
      </c>
      <c r="K80" s="126"/>
      <c r="L80" s="2" t="str">
        <f t="shared" si="18"/>
        <v/>
      </c>
    </row>
    <row r="81" spans="1:12">
      <c r="A81" s="2" t="str">
        <f t="shared" si="19"/>
        <v/>
      </c>
      <c r="B81" s="3"/>
      <c r="C81" s="2" t="str">
        <f>IF($A81="","",VLOOKUP($A81,選手情報入力シート!$A:$M,3,FALSE)&amp;" "&amp;VLOOKUP($A81,選手情報入力シート!$A:$M,4,FALSE))</f>
        <v/>
      </c>
      <c r="D81" s="3"/>
      <c r="E81" s="3"/>
      <c r="F81" s="5" t="str">
        <f t="shared" si="15"/>
        <v/>
      </c>
      <c r="G81" s="126"/>
      <c r="H81" s="2" t="str">
        <f t="shared" si="17"/>
        <v/>
      </c>
      <c r="I81" s="3"/>
      <c r="J81" s="5" t="str">
        <f t="shared" si="16"/>
        <v/>
      </c>
      <c r="K81" s="126"/>
      <c r="L81" s="2" t="str">
        <f t="shared" si="18"/>
        <v/>
      </c>
    </row>
    <row r="82" spans="1:12">
      <c r="A82" s="2" t="str">
        <f t="shared" si="19"/>
        <v/>
      </c>
      <c r="B82" s="3"/>
      <c r="C82" s="2" t="str">
        <f>IF($A82="","",VLOOKUP($A82,選手情報入力シート!$A:$M,3,FALSE)&amp;" "&amp;VLOOKUP($A82,選手情報入力シート!$A:$M,4,FALSE))</f>
        <v/>
      </c>
      <c r="D82" s="3"/>
      <c r="E82" s="3"/>
      <c r="F82" s="5" t="str">
        <f t="shared" si="15"/>
        <v/>
      </c>
      <c r="G82" s="126"/>
      <c r="H82" s="2" t="str">
        <f t="shared" si="17"/>
        <v/>
      </c>
      <c r="I82" s="3"/>
      <c r="J82" s="5" t="str">
        <f t="shared" si="16"/>
        <v/>
      </c>
      <c r="K82" s="126"/>
      <c r="L82" s="2" t="str">
        <f t="shared" si="18"/>
        <v/>
      </c>
    </row>
    <row r="83" spans="1:12">
      <c r="A83" s="2" t="str">
        <f t="shared" si="19"/>
        <v/>
      </c>
      <c r="B83" s="3"/>
      <c r="C83" s="2" t="str">
        <f>IF($A83="","",VLOOKUP($A83,選手情報入力シート!$A:$M,3,FALSE)&amp;" "&amp;VLOOKUP($A83,選手情報入力シート!$A:$M,4,FALSE))</f>
        <v/>
      </c>
      <c r="D83" s="3"/>
      <c r="E83" s="3"/>
      <c r="F83" s="5" t="str">
        <f t="shared" si="15"/>
        <v/>
      </c>
      <c r="G83" s="126"/>
      <c r="H83" s="2" t="str">
        <f t="shared" si="17"/>
        <v/>
      </c>
      <c r="I83" s="3"/>
      <c r="J83" s="5" t="str">
        <f t="shared" si="16"/>
        <v/>
      </c>
      <c r="K83" s="126"/>
      <c r="L83" s="2" t="str">
        <f t="shared" si="18"/>
        <v/>
      </c>
    </row>
    <row r="84" spans="1:12">
      <c r="A84" s="2" t="str">
        <f t="shared" si="19"/>
        <v/>
      </c>
      <c r="B84" s="3"/>
      <c r="C84" s="2" t="str">
        <f>IF($A84="","",VLOOKUP($A84,選手情報入力シート!$A:$M,3,FALSE)&amp;" "&amp;VLOOKUP($A84,選手情報入力シート!$A:$M,4,FALSE))</f>
        <v/>
      </c>
      <c r="D84" s="3"/>
      <c r="E84" s="3"/>
      <c r="F84" s="5" t="str">
        <f t="shared" si="15"/>
        <v/>
      </c>
      <c r="G84" s="126"/>
      <c r="H84" s="2" t="str">
        <f t="shared" si="17"/>
        <v/>
      </c>
      <c r="I84" s="3"/>
      <c r="J84" s="5" t="str">
        <f t="shared" si="16"/>
        <v/>
      </c>
      <c r="K84" s="126"/>
      <c r="L84" s="2" t="str">
        <f t="shared" si="18"/>
        <v/>
      </c>
    </row>
    <row r="85" spans="1:12">
      <c r="A85" s="2" t="str">
        <f t="shared" si="19"/>
        <v/>
      </c>
      <c r="B85" s="3"/>
      <c r="C85" s="2" t="str">
        <f>IF($A85="","",VLOOKUP($A85,選手情報入力シート!$A:$M,3,FALSE)&amp;" "&amp;VLOOKUP($A85,選手情報入力シート!$A:$M,4,FALSE))</f>
        <v/>
      </c>
      <c r="D85" s="3"/>
      <c r="E85" s="3"/>
      <c r="F85" s="5" t="str">
        <f t="shared" si="15"/>
        <v/>
      </c>
      <c r="G85" s="126"/>
      <c r="H85" s="2" t="str">
        <f t="shared" si="17"/>
        <v/>
      </c>
      <c r="I85" s="3"/>
      <c r="J85" s="5" t="str">
        <f t="shared" si="16"/>
        <v/>
      </c>
      <c r="K85" s="126"/>
      <c r="L85" s="2" t="str">
        <f t="shared" si="18"/>
        <v/>
      </c>
    </row>
    <row r="86" spans="1:12">
      <c r="A86" s="2" t="str">
        <f t="shared" si="19"/>
        <v/>
      </c>
      <c r="B86" s="3"/>
      <c r="C86" s="2" t="str">
        <f>IF($A86="","",VLOOKUP($A86,選手情報入力シート!$A:$M,3,FALSE)&amp;" "&amp;VLOOKUP($A86,選手情報入力シート!$A:$M,4,FALSE))</f>
        <v/>
      </c>
      <c r="D86" s="3"/>
      <c r="E86" s="3"/>
      <c r="F86" s="5" t="str">
        <f t="shared" si="15"/>
        <v/>
      </c>
      <c r="G86" s="126"/>
      <c r="H86" s="2" t="str">
        <f t="shared" si="17"/>
        <v/>
      </c>
      <c r="I86" s="3"/>
      <c r="J86" s="5" t="str">
        <f t="shared" si="16"/>
        <v/>
      </c>
      <c r="K86" s="126"/>
      <c r="L86" s="2" t="str">
        <f t="shared" si="18"/>
        <v/>
      </c>
    </row>
    <row r="87" spans="1:12">
      <c r="A87" s="2" t="str">
        <f t="shared" si="19"/>
        <v/>
      </c>
      <c r="B87" s="3"/>
      <c r="C87" s="2" t="str">
        <f>IF($A87="","",VLOOKUP($A87,選手情報入力シート!$A:$M,3,FALSE)&amp;" "&amp;VLOOKUP($A87,選手情報入力シート!$A:$M,4,FALSE))</f>
        <v/>
      </c>
      <c r="D87" s="3"/>
      <c r="E87" s="3"/>
      <c r="F87" s="5" t="str">
        <f t="shared" si="15"/>
        <v/>
      </c>
      <c r="G87" s="126"/>
      <c r="H87" s="2" t="str">
        <f t="shared" si="17"/>
        <v/>
      </c>
      <c r="I87" s="3"/>
      <c r="J87" s="5" t="str">
        <f t="shared" si="16"/>
        <v/>
      </c>
      <c r="K87" s="126"/>
      <c r="L87" s="2" t="str">
        <f t="shared" si="18"/>
        <v/>
      </c>
    </row>
    <row r="88" spans="1:12">
      <c r="A88" s="2" t="str">
        <f t="shared" si="19"/>
        <v/>
      </c>
      <c r="B88" s="3"/>
      <c r="C88" s="2" t="str">
        <f>IF($A88="","",VLOOKUP($A88,選手情報入力シート!$A:$M,3,FALSE)&amp;" "&amp;VLOOKUP($A88,選手情報入力シート!$A:$M,4,FALSE))</f>
        <v/>
      </c>
      <c r="D88" s="3"/>
      <c r="E88" s="3"/>
      <c r="F88" s="5" t="str">
        <f t="shared" si="15"/>
        <v/>
      </c>
      <c r="G88" s="126"/>
      <c r="H88" s="2" t="str">
        <f t="shared" si="17"/>
        <v/>
      </c>
      <c r="I88" s="3"/>
      <c r="J88" s="5" t="str">
        <f t="shared" si="16"/>
        <v/>
      </c>
      <c r="K88" s="126"/>
      <c r="L88" s="2" t="str">
        <f t="shared" si="18"/>
        <v/>
      </c>
    </row>
    <row r="89" spans="1:12">
      <c r="A89" s="2" t="str">
        <f t="shared" si="19"/>
        <v/>
      </c>
      <c r="B89" s="3"/>
      <c r="C89" s="2" t="str">
        <f>IF($A89="","",VLOOKUP($A89,選手情報入力シート!$A:$M,3,FALSE)&amp;" "&amp;VLOOKUP($A89,選手情報入力シート!$A:$M,4,FALSE))</f>
        <v/>
      </c>
      <c r="D89" s="3"/>
      <c r="E89" s="3"/>
      <c r="F89" s="5" t="str">
        <f t="shared" si="15"/>
        <v/>
      </c>
      <c r="G89" s="126"/>
      <c r="H89" s="2" t="str">
        <f t="shared" si="17"/>
        <v/>
      </c>
      <c r="I89" s="3"/>
      <c r="J89" s="5" t="str">
        <f t="shared" si="16"/>
        <v/>
      </c>
      <c r="K89" s="126"/>
      <c r="L89" s="2" t="str">
        <f t="shared" si="18"/>
        <v/>
      </c>
    </row>
    <row r="90" spans="1:12">
      <c r="A90" s="2" t="str">
        <f t="shared" si="19"/>
        <v/>
      </c>
      <c r="B90" s="3"/>
      <c r="C90" s="2" t="str">
        <f>IF($A90="","",VLOOKUP($A90,選手情報入力シート!$A:$M,3,FALSE)&amp;" "&amp;VLOOKUP($A90,選手情報入力シート!$A:$M,4,FALSE))</f>
        <v/>
      </c>
      <c r="D90" s="3"/>
      <c r="E90" s="3"/>
      <c r="F90" s="5" t="str">
        <f t="shared" si="15"/>
        <v/>
      </c>
      <c r="G90" s="126"/>
      <c r="H90" s="2" t="str">
        <f t="shared" si="17"/>
        <v/>
      </c>
      <c r="I90" s="3"/>
      <c r="J90" s="5" t="str">
        <f t="shared" si="16"/>
        <v/>
      </c>
      <c r="K90" s="126"/>
      <c r="L90" s="2" t="str">
        <f t="shared" si="18"/>
        <v/>
      </c>
    </row>
    <row r="91" spans="1:12">
      <c r="A91" s="2" t="str">
        <f t="shared" si="19"/>
        <v/>
      </c>
      <c r="B91" s="3"/>
      <c r="C91" s="2" t="str">
        <f>IF($A91="","",VLOOKUP($A91,選手情報入力シート!$A:$M,3,FALSE)&amp;" "&amp;VLOOKUP($A91,選手情報入力シート!$A:$M,4,FALSE))</f>
        <v/>
      </c>
      <c r="D91" s="3"/>
      <c r="E91" s="3"/>
      <c r="F91" s="5" t="str">
        <f t="shared" si="15"/>
        <v/>
      </c>
      <c r="G91" s="126"/>
      <c r="H91" s="2" t="str">
        <f t="shared" si="17"/>
        <v/>
      </c>
      <c r="I91" s="3"/>
      <c r="J91" s="5" t="str">
        <f t="shared" si="16"/>
        <v/>
      </c>
      <c r="K91" s="126"/>
      <c r="L91" s="2" t="str">
        <f t="shared" si="18"/>
        <v/>
      </c>
    </row>
    <row r="92" spans="1:12">
      <c r="A92" s="2" t="str">
        <f t="shared" si="19"/>
        <v/>
      </c>
      <c r="B92" s="3"/>
      <c r="C92" s="2" t="str">
        <f>IF($A92="","",VLOOKUP($A92,選手情報入力シート!$A:$M,3,FALSE)&amp;" "&amp;VLOOKUP($A92,選手情報入力シート!$A:$M,4,FALSE))</f>
        <v/>
      </c>
      <c r="D92" s="3"/>
      <c r="E92" s="3"/>
      <c r="F92" s="5" t="str">
        <f t="shared" si="15"/>
        <v/>
      </c>
      <c r="G92" s="126"/>
      <c r="H92" s="2" t="str">
        <f t="shared" si="17"/>
        <v/>
      </c>
      <c r="I92" s="3"/>
      <c r="J92" s="5" t="str">
        <f t="shared" si="16"/>
        <v/>
      </c>
      <c r="K92" s="126"/>
      <c r="L92" s="2" t="str">
        <f t="shared" si="18"/>
        <v/>
      </c>
    </row>
    <row r="93" spans="1:12">
      <c r="A93" s="2" t="str">
        <f t="shared" si="19"/>
        <v/>
      </c>
      <c r="B93" s="3"/>
      <c r="C93" s="2" t="str">
        <f>IF($A93="","",VLOOKUP($A93,選手情報入力シート!$A:$M,3,FALSE)&amp;" "&amp;VLOOKUP($A93,選手情報入力シート!$A:$M,4,FALSE))</f>
        <v/>
      </c>
      <c r="D93" s="3"/>
      <c r="E93" s="3"/>
      <c r="F93" s="5" t="str">
        <f t="shared" si="15"/>
        <v/>
      </c>
      <c r="G93" s="126"/>
      <c r="H93" s="2" t="str">
        <f t="shared" si="17"/>
        <v/>
      </c>
      <c r="I93" s="3"/>
      <c r="J93" s="5" t="str">
        <f t="shared" si="16"/>
        <v/>
      </c>
      <c r="K93" s="126"/>
      <c r="L93" s="2" t="str">
        <f t="shared" si="18"/>
        <v/>
      </c>
    </row>
    <row r="94" spans="1:12">
      <c r="A94" s="2" t="str">
        <f t="shared" si="19"/>
        <v/>
      </c>
      <c r="B94" s="3"/>
      <c r="C94" s="2" t="str">
        <f>IF($A94="","",VLOOKUP($A94,選手情報入力シート!$A:$M,3,FALSE)&amp;" "&amp;VLOOKUP($A94,選手情報入力シート!$A:$M,4,FALSE))</f>
        <v/>
      </c>
      <c r="D94" s="3"/>
      <c r="E94" s="3"/>
      <c r="F94" s="5" t="str">
        <f t="shared" si="15"/>
        <v/>
      </c>
      <c r="G94" s="126"/>
      <c r="H94" s="2" t="str">
        <f t="shared" si="17"/>
        <v/>
      </c>
      <c r="I94" s="3"/>
      <c r="J94" s="5" t="str">
        <f t="shared" si="16"/>
        <v/>
      </c>
      <c r="K94" s="126"/>
      <c r="L94" s="2" t="str">
        <f t="shared" si="18"/>
        <v/>
      </c>
    </row>
    <row r="95" spans="1:12">
      <c r="A95" s="2" t="str">
        <f t="shared" si="19"/>
        <v/>
      </c>
      <c r="B95" s="3"/>
      <c r="C95" s="2" t="str">
        <f>IF($A95="","",VLOOKUP($A95,選手情報入力シート!$A:$M,3,FALSE)&amp;" "&amp;VLOOKUP($A95,選手情報入力シート!$A:$M,4,FALSE))</f>
        <v/>
      </c>
      <c r="D95" s="3"/>
      <c r="E95" s="3"/>
      <c r="F95" s="5" t="str">
        <f t="shared" si="15"/>
        <v/>
      </c>
      <c r="G95" s="126"/>
      <c r="H95" s="2" t="str">
        <f t="shared" si="17"/>
        <v/>
      </c>
      <c r="I95" s="3"/>
      <c r="J95" s="5" t="str">
        <f t="shared" si="16"/>
        <v/>
      </c>
      <c r="K95" s="126"/>
      <c r="L95" s="2" t="str">
        <f t="shared" si="18"/>
        <v/>
      </c>
    </row>
    <row r="96" spans="1:12">
      <c r="A96" s="2" t="str">
        <f t="shared" si="19"/>
        <v/>
      </c>
      <c r="B96" s="3"/>
      <c r="C96" s="2" t="str">
        <f>IF($A96="","",VLOOKUP($A96,選手情報入力シート!$A:$M,3,FALSE)&amp;" "&amp;VLOOKUP($A96,選手情報入力シート!$A:$M,4,FALSE))</f>
        <v/>
      </c>
      <c r="D96" s="3"/>
      <c r="E96" s="3"/>
      <c r="F96" s="5" t="str">
        <f t="shared" si="15"/>
        <v/>
      </c>
      <c r="G96" s="126"/>
      <c r="H96" s="2" t="str">
        <f t="shared" si="17"/>
        <v/>
      </c>
      <c r="I96" s="3"/>
      <c r="J96" s="5" t="str">
        <f t="shared" si="16"/>
        <v/>
      </c>
      <c r="K96" s="126"/>
      <c r="L96" s="2" t="str">
        <f t="shared" si="18"/>
        <v/>
      </c>
    </row>
    <row r="97" spans="1:12">
      <c r="A97" s="2" t="str">
        <f t="shared" si="19"/>
        <v/>
      </c>
      <c r="B97" s="3"/>
      <c r="C97" s="2" t="str">
        <f>IF($A97="","",VLOOKUP($A97,選手情報入力シート!$A:$M,3,FALSE)&amp;" "&amp;VLOOKUP($A97,選手情報入力シート!$A:$M,4,FALSE))</f>
        <v/>
      </c>
      <c r="D97" s="3"/>
      <c r="E97" s="3"/>
      <c r="F97" s="5" t="str">
        <f t="shared" si="15"/>
        <v/>
      </c>
      <c r="G97" s="126"/>
      <c r="H97" s="2" t="str">
        <f t="shared" si="17"/>
        <v/>
      </c>
      <c r="I97" s="3"/>
      <c r="J97" s="5" t="str">
        <f t="shared" si="16"/>
        <v/>
      </c>
      <c r="K97" s="126"/>
      <c r="L97" s="2" t="str">
        <f t="shared" si="18"/>
        <v/>
      </c>
    </row>
    <row r="98" spans="1:12">
      <c r="A98" s="2" t="str">
        <f t="shared" si="19"/>
        <v/>
      </c>
      <c r="B98" s="3"/>
      <c r="C98" s="2" t="str">
        <f>IF($A98="","",VLOOKUP($A98,選手情報入力シート!$A:$M,3,FALSE)&amp;" "&amp;VLOOKUP($A98,選手情報入力シート!$A:$M,4,FALSE))</f>
        <v/>
      </c>
      <c r="D98" s="3"/>
      <c r="E98" s="3"/>
      <c r="F98" s="5" t="str">
        <f t="shared" si="15"/>
        <v/>
      </c>
      <c r="G98" s="126"/>
      <c r="H98" s="2" t="str">
        <f t="shared" si="17"/>
        <v/>
      </c>
      <c r="I98" s="3"/>
      <c r="J98" s="5" t="str">
        <f t="shared" si="16"/>
        <v/>
      </c>
      <c r="K98" s="126"/>
      <c r="L98" s="2" t="str">
        <f t="shared" si="18"/>
        <v/>
      </c>
    </row>
    <row r="99" spans="1:12">
      <c r="A99" s="2" t="str">
        <f t="shared" si="19"/>
        <v/>
      </c>
      <c r="B99" s="3"/>
      <c r="C99" s="2" t="str">
        <f>IF($A99="","",VLOOKUP($A99,選手情報入力シート!$A:$M,3,FALSE)&amp;" "&amp;VLOOKUP($A99,選手情報入力シート!$A:$M,4,FALSE))</f>
        <v/>
      </c>
      <c r="D99" s="3"/>
      <c r="E99" s="3"/>
      <c r="F99" s="5" t="str">
        <f t="shared" si="15"/>
        <v/>
      </c>
      <c r="G99" s="126"/>
      <c r="H99" s="2" t="str">
        <f t="shared" si="17"/>
        <v/>
      </c>
      <c r="I99" s="3"/>
      <c r="J99" s="5" t="str">
        <f t="shared" si="16"/>
        <v/>
      </c>
      <c r="K99" s="126"/>
      <c r="L99" s="2" t="str">
        <f t="shared" si="18"/>
        <v/>
      </c>
    </row>
    <row r="100" spans="1:12">
      <c r="A100" s="2" t="str">
        <f t="shared" si="19"/>
        <v/>
      </c>
      <c r="B100" s="3"/>
      <c r="C100" s="2" t="str">
        <f>IF($A100="","",VLOOKUP($A100,選手情報入力シート!$A:$M,3,FALSE)&amp;" "&amp;VLOOKUP($A100,選手情報入力シート!$A:$M,4,FALSE))</f>
        <v/>
      </c>
      <c r="D100" s="3"/>
      <c r="E100" s="3"/>
      <c r="F100" s="5" t="str">
        <f t="shared" si="15"/>
        <v/>
      </c>
      <c r="G100" s="126"/>
      <c r="H100" s="2" t="str">
        <f t="shared" si="17"/>
        <v/>
      </c>
      <c r="I100" s="3"/>
      <c r="J100" s="5" t="str">
        <f t="shared" si="16"/>
        <v/>
      </c>
      <c r="K100" s="126"/>
      <c r="L100" s="2" t="str">
        <f t="shared" si="18"/>
        <v/>
      </c>
    </row>
    <row r="101" spans="1:12">
      <c r="A101" s="2" t="str">
        <f t="shared" si="19"/>
        <v/>
      </c>
      <c r="B101" s="3"/>
      <c r="C101" s="2" t="str">
        <f>IF($A101="","",VLOOKUP($A101,選手情報入力シート!$A:$M,3,FALSE)&amp;" "&amp;VLOOKUP($A101,選手情報入力シート!$A:$M,4,FALSE))</f>
        <v/>
      </c>
      <c r="D101" s="3"/>
      <c r="E101" s="3"/>
      <c r="F101" s="5" t="str">
        <f t="shared" si="15"/>
        <v/>
      </c>
      <c r="G101" s="126"/>
      <c r="H101" s="2" t="str">
        <f t="shared" si="17"/>
        <v/>
      </c>
      <c r="I101" s="3"/>
      <c r="J101" s="5" t="str">
        <f t="shared" si="16"/>
        <v/>
      </c>
      <c r="K101" s="126"/>
      <c r="L101" s="2" t="str">
        <f t="shared" si="18"/>
        <v/>
      </c>
    </row>
    <row r="102" spans="1:12">
      <c r="A102" s="2" t="str">
        <f t="shared" si="19"/>
        <v/>
      </c>
      <c r="B102" s="3"/>
      <c r="C102" s="2" t="str">
        <f>IF($A102="","",VLOOKUP($A102,選手情報入力シート!$A:$M,3,FALSE)&amp;" "&amp;VLOOKUP($A102,選手情報入力シート!$A:$M,4,FALSE))</f>
        <v/>
      </c>
      <c r="D102" s="3"/>
      <c r="E102" s="3"/>
      <c r="F102" s="5" t="str">
        <f t="shared" si="15"/>
        <v/>
      </c>
      <c r="G102" s="126"/>
      <c r="H102" s="2" t="str">
        <f t="shared" si="17"/>
        <v/>
      </c>
      <c r="I102" s="3"/>
      <c r="J102" s="5" t="str">
        <f t="shared" si="16"/>
        <v/>
      </c>
      <c r="K102" s="126"/>
      <c r="L102" s="2" t="str">
        <f t="shared" si="18"/>
        <v/>
      </c>
    </row>
    <row r="103" spans="1:12">
      <c r="A103" s="2" t="str">
        <f t="shared" si="19"/>
        <v/>
      </c>
      <c r="B103" s="3"/>
      <c r="C103" s="2" t="str">
        <f>IF($A103="","",VLOOKUP($A103,選手情報入力シート!$A:$M,3,FALSE)&amp;" "&amp;VLOOKUP($A103,選手情報入力シート!$A:$M,4,FALSE))</f>
        <v/>
      </c>
      <c r="D103" s="3"/>
      <c r="E103" s="3"/>
      <c r="F103" s="5" t="str">
        <f t="shared" si="15"/>
        <v/>
      </c>
      <c r="G103" s="126"/>
      <c r="H103" s="2" t="str">
        <f t="shared" si="17"/>
        <v/>
      </c>
      <c r="I103" s="3"/>
      <c r="J103" s="5" t="str">
        <f t="shared" si="16"/>
        <v/>
      </c>
      <c r="K103" s="126"/>
      <c r="L103" s="2" t="str">
        <f t="shared" si="18"/>
        <v/>
      </c>
    </row>
    <row r="104" spans="1:12">
      <c r="A104" s="2" t="str">
        <f t="shared" si="19"/>
        <v/>
      </c>
      <c r="B104" s="3"/>
      <c r="C104" s="2" t="str">
        <f>IF($A104="","",VLOOKUP($A104,選手情報入力シート!$A:$M,3,FALSE)&amp;" "&amp;VLOOKUP($A104,選手情報入力シート!$A:$M,4,FALSE))</f>
        <v/>
      </c>
      <c r="D104" s="3"/>
      <c r="E104" s="3"/>
      <c r="F104" s="5" t="str">
        <f t="shared" si="15"/>
        <v/>
      </c>
      <c r="G104" s="126"/>
      <c r="H104" s="2" t="str">
        <f t="shared" si="17"/>
        <v/>
      </c>
      <c r="I104" s="3"/>
      <c r="J104" s="5" t="str">
        <f t="shared" si="16"/>
        <v/>
      </c>
      <c r="K104" s="126"/>
      <c r="L104" s="2" t="str">
        <f t="shared" si="18"/>
        <v/>
      </c>
    </row>
    <row r="105" spans="1:12">
      <c r="A105" s="2" t="str">
        <f t="shared" si="19"/>
        <v/>
      </c>
      <c r="B105" s="3"/>
      <c r="C105" s="2" t="str">
        <f>IF($A105="","",VLOOKUP($A105,選手情報入力シート!$A:$M,3,FALSE)&amp;" "&amp;VLOOKUP($A105,選手情報入力シート!$A:$M,4,FALSE))</f>
        <v/>
      </c>
      <c r="D105" s="3"/>
      <c r="E105" s="3"/>
      <c r="F105" s="5" t="str">
        <f t="shared" si="15"/>
        <v/>
      </c>
      <c r="G105" s="126"/>
      <c r="H105" s="2" t="str">
        <f t="shared" si="17"/>
        <v/>
      </c>
      <c r="I105" s="3"/>
      <c r="J105" s="5" t="str">
        <f t="shared" si="16"/>
        <v/>
      </c>
      <c r="K105" s="126"/>
      <c r="L105" s="2" t="str">
        <f t="shared" si="18"/>
        <v/>
      </c>
    </row>
    <row r="106" spans="1:12">
      <c r="A106" s="2" t="str">
        <f t="shared" si="19"/>
        <v/>
      </c>
      <c r="B106" s="3"/>
      <c r="C106" s="2" t="str">
        <f>IF($A106="","",VLOOKUP($A106,選手情報入力シート!$A:$M,3,FALSE)&amp;" "&amp;VLOOKUP($A106,選手情報入力シート!$A:$M,4,FALSE))</f>
        <v/>
      </c>
      <c r="D106" s="3"/>
      <c r="E106" s="3"/>
      <c r="F106" s="5" t="str">
        <f t="shared" si="15"/>
        <v/>
      </c>
      <c r="G106" s="126"/>
      <c r="H106" s="2" t="str">
        <f t="shared" si="17"/>
        <v/>
      </c>
      <c r="I106" s="3"/>
      <c r="J106" s="5" t="str">
        <f t="shared" si="16"/>
        <v/>
      </c>
      <c r="K106" s="126"/>
      <c r="L106" s="2" t="str">
        <f t="shared" si="18"/>
        <v/>
      </c>
    </row>
    <row r="107" spans="1:12">
      <c r="A107" s="2" t="str">
        <f t="shared" si="19"/>
        <v/>
      </c>
      <c r="B107" s="3"/>
      <c r="C107" s="2" t="str">
        <f>IF($A107="","",VLOOKUP($A107,選手情報入力シート!$A:$M,3,FALSE)&amp;" "&amp;VLOOKUP($A107,選手情報入力シート!$A:$M,4,FALSE))</f>
        <v/>
      </c>
      <c r="D107" s="3"/>
      <c r="E107" s="3"/>
      <c r="F107" s="5" t="str">
        <f t="shared" si="15"/>
        <v/>
      </c>
      <c r="G107" s="126"/>
      <c r="H107" s="2" t="str">
        <f t="shared" si="17"/>
        <v/>
      </c>
      <c r="I107" s="3"/>
      <c r="J107" s="5" t="str">
        <f t="shared" si="16"/>
        <v/>
      </c>
      <c r="K107" s="126"/>
      <c r="L107" s="2" t="str">
        <f t="shared" si="18"/>
        <v/>
      </c>
    </row>
    <row r="108" spans="1:12">
      <c r="A108" s="2" t="str">
        <f t="shared" si="19"/>
        <v/>
      </c>
      <c r="B108" s="3"/>
      <c r="C108" s="2" t="str">
        <f>IF($A108="","",VLOOKUP($A108,選手情報入力シート!$A:$M,3,FALSE)&amp;" "&amp;VLOOKUP($A108,選手情報入力シート!$A:$M,4,FALSE))</f>
        <v/>
      </c>
      <c r="D108" s="3"/>
      <c r="E108" s="3"/>
      <c r="F108" s="5" t="str">
        <f t="shared" si="15"/>
        <v/>
      </c>
      <c r="G108" s="126"/>
      <c r="H108" s="2" t="str">
        <f t="shared" si="17"/>
        <v/>
      </c>
      <c r="I108" s="3"/>
      <c r="J108" s="5" t="str">
        <f t="shared" si="16"/>
        <v/>
      </c>
      <c r="K108" s="126"/>
      <c r="L108" s="2" t="str">
        <f t="shared" si="18"/>
        <v/>
      </c>
    </row>
    <row r="109" spans="1:12">
      <c r="A109" s="2" t="str">
        <f t="shared" si="19"/>
        <v/>
      </c>
      <c r="B109" s="3"/>
      <c r="C109" s="2" t="str">
        <f>IF($A109="","",VLOOKUP($A109,選手情報入力シート!$A:$M,3,FALSE)&amp;" "&amp;VLOOKUP($A109,選手情報入力シート!$A:$M,4,FALSE))</f>
        <v/>
      </c>
      <c r="D109" s="3"/>
      <c r="E109" s="3"/>
      <c r="F109" s="5" t="str">
        <f t="shared" ref="F109:F115" si="20">IF(E109="","",VLOOKUP(E109,$N:$O,2,FALSE))</f>
        <v/>
      </c>
      <c r="G109" s="126"/>
      <c r="H109" s="2" t="str">
        <f t="shared" si="17"/>
        <v/>
      </c>
      <c r="I109" s="3"/>
      <c r="J109" s="5" t="str">
        <f t="shared" ref="J109:J115" si="21">IF(I109="","",VLOOKUP(I109,$N:$O,2,FALSE))</f>
        <v/>
      </c>
      <c r="K109" s="126"/>
      <c r="L109" s="2" t="str">
        <f t="shared" si="18"/>
        <v/>
      </c>
    </row>
    <row r="110" spans="1:12">
      <c r="A110" s="2" t="str">
        <f t="shared" si="19"/>
        <v/>
      </c>
      <c r="B110" s="3"/>
      <c r="C110" s="2" t="str">
        <f>IF($A110="","",VLOOKUP($A110,選手情報入力シート!$A:$M,3,FALSE)&amp;" "&amp;VLOOKUP($A110,選手情報入力シート!$A:$M,4,FALSE))</f>
        <v/>
      </c>
      <c r="D110" s="3"/>
      <c r="E110" s="3"/>
      <c r="F110" s="5" t="str">
        <f t="shared" si="20"/>
        <v/>
      </c>
      <c r="G110" s="126"/>
      <c r="H110" s="2" t="str">
        <f t="shared" si="17"/>
        <v/>
      </c>
      <c r="I110" s="3"/>
      <c r="J110" s="5" t="str">
        <f t="shared" si="21"/>
        <v/>
      </c>
      <c r="K110" s="126"/>
      <c r="L110" s="2" t="str">
        <f t="shared" si="18"/>
        <v/>
      </c>
    </row>
    <row r="111" spans="1:12">
      <c r="A111" s="2" t="str">
        <f t="shared" si="19"/>
        <v/>
      </c>
      <c r="B111" s="3"/>
      <c r="C111" s="2" t="str">
        <f>IF($A111="","",VLOOKUP($A111,選手情報入力シート!$A:$M,3,FALSE)&amp;" "&amp;VLOOKUP($A111,選手情報入力シート!$A:$M,4,FALSE))</f>
        <v/>
      </c>
      <c r="D111" s="3"/>
      <c r="E111" s="3"/>
      <c r="F111" s="5" t="str">
        <f t="shared" si="20"/>
        <v/>
      </c>
      <c r="G111" s="126"/>
      <c r="H111" s="2" t="str">
        <f t="shared" si="17"/>
        <v/>
      </c>
      <c r="I111" s="3"/>
      <c r="J111" s="5" t="str">
        <f t="shared" si="21"/>
        <v/>
      </c>
      <c r="K111" s="126"/>
      <c r="L111" s="2" t="str">
        <f t="shared" si="18"/>
        <v/>
      </c>
    </row>
    <row r="112" spans="1:12">
      <c r="A112" s="2" t="str">
        <f t="shared" si="19"/>
        <v/>
      </c>
      <c r="B112" s="3"/>
      <c r="C112" s="2" t="str">
        <f>IF($A112="","",VLOOKUP($A112,選手情報入力シート!$A:$M,3,FALSE)&amp;" "&amp;VLOOKUP($A112,選手情報入力シート!$A:$M,4,FALSE))</f>
        <v/>
      </c>
      <c r="D112" s="3"/>
      <c r="E112" s="3"/>
      <c r="F112" s="5" t="str">
        <f t="shared" si="20"/>
        <v/>
      </c>
      <c r="G112" s="126"/>
      <c r="H112" s="2" t="str">
        <f t="shared" si="17"/>
        <v/>
      </c>
      <c r="I112" s="3"/>
      <c r="J112" s="5" t="str">
        <f t="shared" si="21"/>
        <v/>
      </c>
      <c r="K112" s="126"/>
      <c r="L112" s="2" t="str">
        <f t="shared" si="18"/>
        <v/>
      </c>
    </row>
    <row r="113" spans="1:12">
      <c r="A113" s="2" t="str">
        <f t="shared" si="19"/>
        <v/>
      </c>
      <c r="B113" s="3"/>
      <c r="C113" s="2" t="str">
        <f>IF($A113="","",VLOOKUP($A113,選手情報入力シート!$A:$M,3,FALSE)&amp;" "&amp;VLOOKUP($A113,選手情報入力シート!$A:$M,4,FALSE))</f>
        <v/>
      </c>
      <c r="D113" s="3"/>
      <c r="E113" s="3"/>
      <c r="F113" s="5" t="str">
        <f t="shared" si="20"/>
        <v/>
      </c>
      <c r="G113" s="126"/>
      <c r="H113" s="2" t="str">
        <f t="shared" si="17"/>
        <v/>
      </c>
      <c r="I113" s="3"/>
      <c r="J113" s="5" t="str">
        <f t="shared" si="21"/>
        <v/>
      </c>
      <c r="K113" s="126"/>
      <c r="L113" s="2" t="str">
        <f t="shared" si="18"/>
        <v/>
      </c>
    </row>
    <row r="114" spans="1:12">
      <c r="A114" s="2" t="str">
        <f t="shared" si="19"/>
        <v/>
      </c>
      <c r="B114" s="3"/>
      <c r="C114" s="2" t="str">
        <f>IF($A114="","",VLOOKUP($A114,選手情報入力シート!$A:$M,3,FALSE)&amp;" "&amp;VLOOKUP($A114,選手情報入力シート!$A:$M,4,FALSE))</f>
        <v/>
      </c>
      <c r="D114" s="3"/>
      <c r="E114" s="3"/>
      <c r="F114" s="5" t="str">
        <f t="shared" si="20"/>
        <v/>
      </c>
      <c r="G114" s="126"/>
      <c r="H114" s="2" t="str">
        <f t="shared" si="17"/>
        <v/>
      </c>
      <c r="I114" s="3"/>
      <c r="J114" s="5" t="str">
        <f t="shared" si="21"/>
        <v/>
      </c>
      <c r="K114" s="126"/>
      <c r="L114" s="2" t="str">
        <f t="shared" si="18"/>
        <v/>
      </c>
    </row>
    <row r="115" spans="1:12">
      <c r="A115" s="2" t="str">
        <f t="shared" si="19"/>
        <v/>
      </c>
      <c r="B115" s="3"/>
      <c r="C115" s="2" t="str">
        <f>IF($A115="","",VLOOKUP($A115,選手情報入力シート!$A:$M,3,FALSE)&amp;" "&amp;VLOOKUP($A115,選手情報入力シート!$A:$M,4,FALSE))</f>
        <v/>
      </c>
      <c r="D115" s="3"/>
      <c r="E115" s="3"/>
      <c r="F115" s="5" t="str">
        <f t="shared" si="20"/>
        <v/>
      </c>
      <c r="G115" s="126"/>
      <c r="H115" s="2" t="str">
        <f t="shared" si="17"/>
        <v/>
      </c>
      <c r="I115" s="3"/>
      <c r="J115" s="5" t="str">
        <f t="shared" si="21"/>
        <v/>
      </c>
      <c r="K115" s="126"/>
      <c r="L115" s="2" t="str">
        <f t="shared" si="18"/>
        <v/>
      </c>
    </row>
    <row r="116" spans="1:12">
      <c r="A116" s="2" t="str">
        <f t="shared" ref="A116:A179" si="22">IF(D116="","",IF(B116="","",D116*10000+B116))</f>
        <v/>
      </c>
      <c r="B116" s="3"/>
      <c r="C116" s="2" t="str">
        <f>IF($A116="","",VLOOKUP($A116,選手情報入力シート!$A:$M,3,FALSE)&amp;" "&amp;VLOOKUP($A116,選手情報入力シート!$A:$M,4,FALSE))</f>
        <v/>
      </c>
      <c r="D116" s="3"/>
      <c r="E116" s="3"/>
      <c r="F116" s="5" t="str">
        <f t="shared" ref="F116:F179" si="23">IF(E116="","",VLOOKUP(E116,$N:$O,2,FALSE))</f>
        <v/>
      </c>
      <c r="G116" s="126"/>
      <c r="H116" s="2" t="str">
        <f t="shared" si="17"/>
        <v/>
      </c>
      <c r="I116" s="3"/>
      <c r="J116" s="5" t="str">
        <f t="shared" ref="J116:J179" si="24">IF(I116="","",VLOOKUP(I116,$N:$O,2,FALSE))</f>
        <v/>
      </c>
      <c r="K116" s="126"/>
      <c r="L116" s="2" t="str">
        <f t="shared" si="18"/>
        <v/>
      </c>
    </row>
    <row r="117" spans="1:12">
      <c r="A117" s="2" t="str">
        <f t="shared" si="22"/>
        <v/>
      </c>
      <c r="B117" s="3"/>
      <c r="C117" s="2" t="str">
        <f>IF($A117="","",VLOOKUP($A117,選手情報入力シート!$A:$M,3,FALSE)&amp;" "&amp;VLOOKUP($A117,選手情報入力シート!$A:$M,4,FALSE))</f>
        <v/>
      </c>
      <c r="D117" s="3"/>
      <c r="E117" s="3"/>
      <c r="F117" s="5" t="str">
        <f t="shared" si="23"/>
        <v/>
      </c>
      <c r="G117" s="126"/>
      <c r="H117" s="2" t="str">
        <f t="shared" si="17"/>
        <v/>
      </c>
      <c r="I117" s="3"/>
      <c r="J117" s="5" t="str">
        <f t="shared" si="24"/>
        <v/>
      </c>
      <c r="K117" s="126"/>
      <c r="L117" s="2" t="str">
        <f t="shared" si="18"/>
        <v/>
      </c>
    </row>
    <row r="118" spans="1:12">
      <c r="A118" s="2" t="str">
        <f t="shared" si="22"/>
        <v/>
      </c>
      <c r="B118" s="3"/>
      <c r="C118" s="2" t="str">
        <f>IF($A118="","",VLOOKUP($A118,選手情報入力シート!$A:$M,3,FALSE)&amp;" "&amp;VLOOKUP($A118,選手情報入力シート!$A:$M,4,FALSE))</f>
        <v/>
      </c>
      <c r="D118" s="3"/>
      <c r="E118" s="3"/>
      <c r="F118" s="5" t="str">
        <f t="shared" si="23"/>
        <v/>
      </c>
      <c r="G118" s="126"/>
      <c r="H118" s="2" t="str">
        <f t="shared" si="17"/>
        <v/>
      </c>
      <c r="I118" s="3"/>
      <c r="J118" s="5" t="str">
        <f t="shared" si="24"/>
        <v/>
      </c>
      <c r="K118" s="126"/>
      <c r="L118" s="2" t="str">
        <f t="shared" si="18"/>
        <v/>
      </c>
    </row>
    <row r="119" spans="1:12">
      <c r="A119" s="2" t="str">
        <f t="shared" si="22"/>
        <v/>
      </c>
      <c r="B119" s="3"/>
      <c r="C119" s="2" t="str">
        <f>IF($A119="","",VLOOKUP($A119,選手情報入力シート!$A:$M,3,FALSE)&amp;" "&amp;VLOOKUP($A119,選手情報入力シート!$A:$M,4,FALSE))</f>
        <v/>
      </c>
      <c r="D119" s="3"/>
      <c r="E119" s="3"/>
      <c r="F119" s="5" t="str">
        <f t="shared" si="23"/>
        <v/>
      </c>
      <c r="G119" s="126"/>
      <c r="H119" s="2" t="str">
        <f t="shared" si="17"/>
        <v/>
      </c>
      <c r="I119" s="3"/>
      <c r="J119" s="5" t="str">
        <f t="shared" si="24"/>
        <v/>
      </c>
      <c r="K119" s="126"/>
      <c r="L119" s="2" t="str">
        <f t="shared" si="18"/>
        <v/>
      </c>
    </row>
    <row r="120" spans="1:12">
      <c r="A120" s="2" t="str">
        <f t="shared" si="22"/>
        <v/>
      </c>
      <c r="B120" s="3"/>
      <c r="C120" s="2" t="str">
        <f>IF($A120="","",VLOOKUP($A120,選手情報入力シート!$A:$M,3,FALSE)&amp;" "&amp;VLOOKUP($A120,選手情報入力シート!$A:$M,4,FALSE))</f>
        <v/>
      </c>
      <c r="D120" s="3"/>
      <c r="E120" s="3"/>
      <c r="F120" s="5" t="str">
        <f t="shared" si="23"/>
        <v/>
      </c>
      <c r="G120" s="126"/>
      <c r="H120" s="2" t="str">
        <f t="shared" si="17"/>
        <v/>
      </c>
      <c r="I120" s="3"/>
      <c r="J120" s="5" t="str">
        <f t="shared" si="24"/>
        <v/>
      </c>
      <c r="K120" s="126"/>
      <c r="L120" s="2" t="str">
        <f t="shared" si="18"/>
        <v/>
      </c>
    </row>
    <row r="121" spans="1:12">
      <c r="A121" s="2" t="str">
        <f t="shared" si="22"/>
        <v/>
      </c>
      <c r="B121" s="3"/>
      <c r="C121" s="2" t="str">
        <f>IF($A121="","",VLOOKUP($A121,選手情報入力シート!$A:$M,3,FALSE)&amp;" "&amp;VLOOKUP($A121,選手情報入力シート!$A:$M,4,FALSE))</f>
        <v/>
      </c>
      <c r="D121" s="3"/>
      <c r="E121" s="3"/>
      <c r="F121" s="5" t="str">
        <f t="shared" si="23"/>
        <v/>
      </c>
      <c r="G121" s="126"/>
      <c r="H121" s="2" t="str">
        <f t="shared" si="17"/>
        <v/>
      </c>
      <c r="I121" s="3"/>
      <c r="J121" s="5" t="str">
        <f t="shared" si="24"/>
        <v/>
      </c>
      <c r="K121" s="126"/>
      <c r="L121" s="2" t="str">
        <f t="shared" si="18"/>
        <v/>
      </c>
    </row>
    <row r="122" spans="1:12">
      <c r="A122" s="2" t="str">
        <f t="shared" si="22"/>
        <v/>
      </c>
      <c r="B122" s="3"/>
      <c r="C122" s="2" t="str">
        <f>IF($A122="","",VLOOKUP($A122,選手情報入力シート!$A:$M,3,FALSE)&amp;" "&amp;VLOOKUP($A122,選手情報入力シート!$A:$M,4,FALSE))</f>
        <v/>
      </c>
      <c r="D122" s="3"/>
      <c r="E122" s="3"/>
      <c r="F122" s="5" t="str">
        <f t="shared" si="23"/>
        <v/>
      </c>
      <c r="G122" s="126"/>
      <c r="H122" s="2" t="str">
        <f t="shared" si="17"/>
        <v/>
      </c>
      <c r="I122" s="3"/>
      <c r="J122" s="5" t="str">
        <f t="shared" si="24"/>
        <v/>
      </c>
      <c r="K122" s="126"/>
      <c r="L122" s="2" t="str">
        <f t="shared" si="18"/>
        <v/>
      </c>
    </row>
    <row r="123" spans="1:12">
      <c r="A123" s="2" t="str">
        <f t="shared" si="22"/>
        <v/>
      </c>
      <c r="B123" s="3"/>
      <c r="C123" s="2" t="str">
        <f>IF($A123="","",VLOOKUP($A123,選手情報入力シート!$A:$M,3,FALSE)&amp;" "&amp;VLOOKUP($A123,選手情報入力シート!$A:$M,4,FALSE))</f>
        <v/>
      </c>
      <c r="D123" s="3"/>
      <c r="E123" s="3"/>
      <c r="F123" s="5" t="str">
        <f t="shared" si="23"/>
        <v/>
      </c>
      <c r="G123" s="126"/>
      <c r="H123" s="2" t="str">
        <f t="shared" si="17"/>
        <v/>
      </c>
      <c r="I123" s="3"/>
      <c r="J123" s="5" t="str">
        <f t="shared" si="24"/>
        <v/>
      </c>
      <c r="K123" s="126"/>
      <c r="L123" s="2" t="str">
        <f t="shared" si="18"/>
        <v/>
      </c>
    </row>
    <row r="124" spans="1:12">
      <c r="A124" s="2" t="str">
        <f t="shared" si="22"/>
        <v/>
      </c>
      <c r="B124" s="3"/>
      <c r="C124" s="2" t="str">
        <f>IF($A124="","",VLOOKUP($A124,選手情報入力シート!$A:$M,3,FALSE)&amp;" "&amp;VLOOKUP($A124,選手情報入力シート!$A:$M,4,FALSE))</f>
        <v/>
      </c>
      <c r="D124" s="3"/>
      <c r="E124" s="3"/>
      <c r="F124" s="5" t="str">
        <f t="shared" si="23"/>
        <v/>
      </c>
      <c r="G124" s="126"/>
      <c r="H124" s="2" t="str">
        <f t="shared" si="17"/>
        <v/>
      </c>
      <c r="I124" s="3"/>
      <c r="J124" s="5" t="str">
        <f t="shared" si="24"/>
        <v/>
      </c>
      <c r="K124" s="126"/>
      <c r="L124" s="2" t="str">
        <f t="shared" si="18"/>
        <v/>
      </c>
    </row>
    <row r="125" spans="1:12">
      <c r="A125" s="2" t="str">
        <f t="shared" si="22"/>
        <v/>
      </c>
      <c r="B125" s="3"/>
      <c r="C125" s="2" t="str">
        <f>IF($A125="","",VLOOKUP($A125,選手情報入力シート!$A:$M,3,FALSE)&amp;" "&amp;VLOOKUP($A125,選手情報入力シート!$A:$M,4,FALSE))</f>
        <v/>
      </c>
      <c r="D125" s="3"/>
      <c r="E125" s="3"/>
      <c r="F125" s="5" t="str">
        <f t="shared" si="23"/>
        <v/>
      </c>
      <c r="G125" s="126"/>
      <c r="H125" s="2" t="str">
        <f t="shared" si="17"/>
        <v/>
      </c>
      <c r="I125" s="3"/>
      <c r="J125" s="5" t="str">
        <f t="shared" si="24"/>
        <v/>
      </c>
      <c r="K125" s="126"/>
      <c r="L125" s="2" t="str">
        <f t="shared" si="18"/>
        <v/>
      </c>
    </row>
    <row r="126" spans="1:12">
      <c r="A126" s="2" t="str">
        <f t="shared" si="22"/>
        <v/>
      </c>
      <c r="B126" s="3"/>
      <c r="C126" s="2" t="str">
        <f>IF($A126="","",VLOOKUP($A126,選手情報入力シート!$A:$M,3,FALSE)&amp;" "&amp;VLOOKUP($A126,選手情報入力シート!$A:$M,4,FALSE))</f>
        <v/>
      </c>
      <c r="D126" s="3"/>
      <c r="E126" s="3"/>
      <c r="F126" s="5" t="str">
        <f t="shared" si="23"/>
        <v/>
      </c>
      <c r="G126" s="126"/>
      <c r="H126" s="2" t="str">
        <f t="shared" si="17"/>
        <v/>
      </c>
      <c r="I126" s="3"/>
      <c r="J126" s="5" t="str">
        <f t="shared" si="24"/>
        <v/>
      </c>
      <c r="K126" s="126"/>
      <c r="L126" s="2" t="str">
        <f t="shared" si="18"/>
        <v/>
      </c>
    </row>
    <row r="127" spans="1:12">
      <c r="A127" s="2" t="str">
        <f t="shared" si="22"/>
        <v/>
      </c>
      <c r="B127" s="3"/>
      <c r="C127" s="2" t="str">
        <f>IF($A127="","",VLOOKUP($A127,選手情報入力シート!$A:$M,3,FALSE)&amp;" "&amp;VLOOKUP($A127,選手情報入力シート!$A:$M,4,FALSE))</f>
        <v/>
      </c>
      <c r="D127" s="3"/>
      <c r="E127" s="3"/>
      <c r="F127" s="5" t="str">
        <f t="shared" si="23"/>
        <v/>
      </c>
      <c r="G127" s="126"/>
      <c r="H127" s="2" t="str">
        <f t="shared" si="17"/>
        <v/>
      </c>
      <c r="I127" s="3"/>
      <c r="J127" s="5" t="str">
        <f t="shared" si="24"/>
        <v/>
      </c>
      <c r="K127" s="126"/>
      <c r="L127" s="2" t="str">
        <f t="shared" si="18"/>
        <v/>
      </c>
    </row>
    <row r="128" spans="1:12">
      <c r="A128" s="2" t="str">
        <f t="shared" si="22"/>
        <v/>
      </c>
      <c r="B128" s="3"/>
      <c r="C128" s="2" t="str">
        <f>IF($A128="","",VLOOKUP($A128,選手情報入力シート!$A:$M,3,FALSE)&amp;" "&amp;VLOOKUP($A128,選手情報入力シート!$A:$M,4,FALSE))</f>
        <v/>
      </c>
      <c r="D128" s="3"/>
      <c r="E128" s="3"/>
      <c r="F128" s="5" t="str">
        <f t="shared" si="23"/>
        <v/>
      </c>
      <c r="G128" s="126"/>
      <c r="H128" s="2" t="str">
        <f t="shared" si="17"/>
        <v/>
      </c>
      <c r="I128" s="3"/>
      <c r="J128" s="5" t="str">
        <f t="shared" si="24"/>
        <v/>
      </c>
      <c r="K128" s="126"/>
      <c r="L128" s="2" t="str">
        <f t="shared" si="18"/>
        <v/>
      </c>
    </row>
    <row r="129" spans="1:12">
      <c r="A129" s="2" t="str">
        <f t="shared" si="22"/>
        <v/>
      </c>
      <c r="B129" s="3"/>
      <c r="C129" s="2" t="str">
        <f>IF($A129="","",VLOOKUP($A129,選手情報入力シート!$A:$M,3,FALSE)&amp;" "&amp;VLOOKUP($A129,選手情報入力シート!$A:$M,4,FALSE))</f>
        <v/>
      </c>
      <c r="D129" s="3"/>
      <c r="E129" s="3"/>
      <c r="F129" s="5" t="str">
        <f t="shared" si="23"/>
        <v/>
      </c>
      <c r="G129" s="126"/>
      <c r="H129" s="2" t="str">
        <f t="shared" si="17"/>
        <v/>
      </c>
      <c r="I129" s="3"/>
      <c r="J129" s="5" t="str">
        <f t="shared" si="24"/>
        <v/>
      </c>
      <c r="K129" s="126"/>
      <c r="L129" s="2" t="str">
        <f t="shared" si="18"/>
        <v/>
      </c>
    </row>
    <row r="130" spans="1:12">
      <c r="A130" s="2" t="str">
        <f t="shared" si="22"/>
        <v/>
      </c>
      <c r="B130" s="3"/>
      <c r="C130" s="2" t="str">
        <f>IF($A130="","",VLOOKUP($A130,選手情報入力シート!$A:$M,3,FALSE)&amp;" "&amp;VLOOKUP($A130,選手情報入力シート!$A:$M,4,FALSE))</f>
        <v/>
      </c>
      <c r="D130" s="3"/>
      <c r="E130" s="3"/>
      <c r="F130" s="5" t="str">
        <f t="shared" si="23"/>
        <v/>
      </c>
      <c r="G130" s="126"/>
      <c r="H130" s="2" t="str">
        <f t="shared" si="17"/>
        <v/>
      </c>
      <c r="I130" s="3"/>
      <c r="J130" s="5" t="str">
        <f t="shared" si="24"/>
        <v/>
      </c>
      <c r="K130" s="126"/>
      <c r="L130" s="2" t="str">
        <f t="shared" si="18"/>
        <v/>
      </c>
    </row>
    <row r="131" spans="1:12">
      <c r="A131" s="2" t="str">
        <f t="shared" si="22"/>
        <v/>
      </c>
      <c r="B131" s="3"/>
      <c r="C131" s="2" t="str">
        <f>IF($A131="","",VLOOKUP($A131,選手情報入力シート!$A:$M,3,FALSE)&amp;" "&amp;VLOOKUP($A131,選手情報入力シート!$A:$M,4,FALSE))</f>
        <v/>
      </c>
      <c r="D131" s="3"/>
      <c r="E131" s="3"/>
      <c r="F131" s="5" t="str">
        <f t="shared" si="23"/>
        <v/>
      </c>
      <c r="G131" s="126"/>
      <c r="H131" s="2" t="str">
        <f t="shared" si="17"/>
        <v/>
      </c>
      <c r="I131" s="3"/>
      <c r="J131" s="5" t="str">
        <f t="shared" si="24"/>
        <v/>
      </c>
      <c r="K131" s="126"/>
      <c r="L131" s="2" t="str">
        <f t="shared" si="18"/>
        <v/>
      </c>
    </row>
    <row r="132" spans="1:12">
      <c r="A132" s="2" t="str">
        <f t="shared" si="22"/>
        <v/>
      </c>
      <c r="B132" s="3"/>
      <c r="C132" s="2" t="str">
        <f>IF($A132="","",VLOOKUP($A132,選手情報入力シート!$A:$M,3,FALSE)&amp;" "&amp;VLOOKUP($A132,選手情報入力シート!$A:$M,4,FALSE))</f>
        <v/>
      </c>
      <c r="D132" s="3"/>
      <c r="E132" s="3"/>
      <c r="F132" s="5" t="str">
        <f t="shared" si="23"/>
        <v/>
      </c>
      <c r="G132" s="126"/>
      <c r="H132" s="2" t="str">
        <f t="shared" si="17"/>
        <v/>
      </c>
      <c r="I132" s="3"/>
      <c r="J132" s="5" t="str">
        <f t="shared" si="24"/>
        <v/>
      </c>
      <c r="K132" s="126"/>
      <c r="L132" s="2" t="str">
        <f t="shared" si="18"/>
        <v/>
      </c>
    </row>
    <row r="133" spans="1:12">
      <c r="A133" s="2" t="str">
        <f t="shared" si="22"/>
        <v/>
      </c>
      <c r="B133" s="3"/>
      <c r="C133" s="2" t="str">
        <f>IF($A133="","",VLOOKUP($A133,選手情報入力シート!$A:$M,3,FALSE)&amp;" "&amp;VLOOKUP($A133,選手情報入力シート!$A:$M,4,FALSE))</f>
        <v/>
      </c>
      <c r="D133" s="3"/>
      <c r="E133" s="3"/>
      <c r="F133" s="5" t="str">
        <f t="shared" si="23"/>
        <v/>
      </c>
      <c r="G133" s="126"/>
      <c r="H133" s="2" t="str">
        <f t="shared" si="17"/>
        <v/>
      </c>
      <c r="I133" s="3"/>
      <c r="J133" s="5" t="str">
        <f t="shared" si="24"/>
        <v/>
      </c>
      <c r="K133" s="126"/>
      <c r="L133" s="2" t="str">
        <f t="shared" si="18"/>
        <v/>
      </c>
    </row>
    <row r="134" spans="1:12">
      <c r="A134" s="2" t="str">
        <f t="shared" si="22"/>
        <v/>
      </c>
      <c r="B134" s="3"/>
      <c r="C134" s="2" t="str">
        <f>IF($A134="","",VLOOKUP($A134,選手情報入力シート!$A:$M,3,FALSE)&amp;" "&amp;VLOOKUP($A134,選手情報入力シート!$A:$M,4,FALSE))</f>
        <v/>
      </c>
      <c r="D134" s="3"/>
      <c r="E134" s="3"/>
      <c r="F134" s="5" t="str">
        <f t="shared" si="23"/>
        <v/>
      </c>
      <c r="G134" s="126"/>
      <c r="H134" s="2" t="str">
        <f t="shared" si="17"/>
        <v/>
      </c>
      <c r="I134" s="3"/>
      <c r="J134" s="5" t="str">
        <f t="shared" si="24"/>
        <v/>
      </c>
      <c r="K134" s="126"/>
      <c r="L134" s="2" t="str">
        <f t="shared" si="18"/>
        <v/>
      </c>
    </row>
    <row r="135" spans="1:12">
      <c r="A135" s="2" t="str">
        <f t="shared" si="22"/>
        <v/>
      </c>
      <c r="B135" s="3"/>
      <c r="C135" s="2" t="str">
        <f>IF($A135="","",VLOOKUP($A135,選手情報入力シート!$A:$M,3,FALSE)&amp;" "&amp;VLOOKUP($A135,選手情報入力シート!$A:$M,4,FALSE))</f>
        <v/>
      </c>
      <c r="D135" s="3"/>
      <c r="E135" s="3"/>
      <c r="F135" s="5" t="str">
        <f t="shared" si="23"/>
        <v/>
      </c>
      <c r="G135" s="126"/>
      <c r="H135" s="2" t="str">
        <f t="shared" si="17"/>
        <v/>
      </c>
      <c r="I135" s="3"/>
      <c r="J135" s="5" t="str">
        <f t="shared" si="24"/>
        <v/>
      </c>
      <c r="K135" s="126"/>
      <c r="L135" s="2" t="str">
        <f t="shared" si="18"/>
        <v/>
      </c>
    </row>
    <row r="136" spans="1:12">
      <c r="A136" s="2" t="str">
        <f t="shared" si="22"/>
        <v/>
      </c>
      <c r="B136" s="3"/>
      <c r="C136" s="2" t="str">
        <f>IF($A136="","",VLOOKUP($A136,選手情報入力シート!$A:$M,3,FALSE)&amp;" "&amp;VLOOKUP($A136,選手情報入力シート!$A:$M,4,FALSE))</f>
        <v/>
      </c>
      <c r="D136" s="3"/>
      <c r="E136" s="3"/>
      <c r="F136" s="5" t="str">
        <f t="shared" si="23"/>
        <v/>
      </c>
      <c r="G136" s="126"/>
      <c r="H136" s="2" t="str">
        <f t="shared" si="17"/>
        <v/>
      </c>
      <c r="I136" s="3"/>
      <c r="J136" s="5" t="str">
        <f t="shared" si="24"/>
        <v/>
      </c>
      <c r="K136" s="126"/>
      <c r="L136" s="2" t="str">
        <f t="shared" si="18"/>
        <v/>
      </c>
    </row>
    <row r="137" spans="1:12">
      <c r="A137" s="2" t="str">
        <f t="shared" si="22"/>
        <v/>
      </c>
      <c r="B137" s="3"/>
      <c r="C137" s="2" t="str">
        <f>IF($A137="","",VLOOKUP($A137,選手情報入力シート!$A:$M,3,FALSE)&amp;" "&amp;VLOOKUP($A137,選手情報入力シート!$A:$M,4,FALSE))</f>
        <v/>
      </c>
      <c r="D137" s="3"/>
      <c r="E137" s="3"/>
      <c r="F137" s="5" t="str">
        <f t="shared" si="23"/>
        <v/>
      </c>
      <c r="G137" s="126"/>
      <c r="H137" s="2" t="str">
        <f t="shared" si="17"/>
        <v/>
      </c>
      <c r="I137" s="3"/>
      <c r="J137" s="5" t="str">
        <f t="shared" si="24"/>
        <v/>
      </c>
      <c r="K137" s="126"/>
      <c r="L137" s="2" t="str">
        <f t="shared" si="18"/>
        <v/>
      </c>
    </row>
    <row r="138" spans="1:12">
      <c r="A138" s="2" t="str">
        <f t="shared" si="22"/>
        <v/>
      </c>
      <c r="B138" s="3"/>
      <c r="C138" s="2" t="str">
        <f>IF($A138="","",VLOOKUP($A138,選手情報入力シート!$A:$M,3,FALSE)&amp;" "&amp;VLOOKUP($A138,選手情報入力シート!$A:$M,4,FALSE))</f>
        <v/>
      </c>
      <c r="D138" s="3"/>
      <c r="E138" s="3"/>
      <c r="F138" s="5" t="str">
        <f t="shared" si="23"/>
        <v/>
      </c>
      <c r="G138" s="126"/>
      <c r="H138" s="2" t="str">
        <f t="shared" si="17"/>
        <v/>
      </c>
      <c r="I138" s="3"/>
      <c r="J138" s="5" t="str">
        <f t="shared" si="24"/>
        <v/>
      </c>
      <c r="K138" s="126"/>
      <c r="L138" s="2" t="str">
        <f t="shared" si="18"/>
        <v/>
      </c>
    </row>
    <row r="139" spans="1:12">
      <c r="A139" s="2" t="str">
        <f t="shared" si="22"/>
        <v/>
      </c>
      <c r="B139" s="3"/>
      <c r="C139" s="2" t="str">
        <f>IF($A139="","",VLOOKUP($A139,選手情報入力シート!$A:$M,3,FALSE)&amp;" "&amp;VLOOKUP($A139,選手情報入力シート!$A:$M,4,FALSE))</f>
        <v/>
      </c>
      <c r="D139" s="3"/>
      <c r="E139" s="3"/>
      <c r="F139" s="5" t="str">
        <f t="shared" si="23"/>
        <v/>
      </c>
      <c r="G139" s="126"/>
      <c r="H139" s="2" t="str">
        <f t="shared" si="17"/>
        <v/>
      </c>
      <c r="I139" s="3"/>
      <c r="J139" s="5" t="str">
        <f t="shared" si="24"/>
        <v/>
      </c>
      <c r="K139" s="126"/>
      <c r="L139" s="2" t="str">
        <f t="shared" si="18"/>
        <v/>
      </c>
    </row>
    <row r="140" spans="1:12">
      <c r="A140" s="2" t="str">
        <f t="shared" si="22"/>
        <v/>
      </c>
      <c r="B140" s="3"/>
      <c r="C140" s="2" t="str">
        <f>IF($A140="","",VLOOKUP($A140,選手情報入力シート!$A:$M,3,FALSE)&amp;" "&amp;VLOOKUP($A140,選手情報入力シート!$A:$M,4,FALSE))</f>
        <v/>
      </c>
      <c r="D140" s="3"/>
      <c r="E140" s="3"/>
      <c r="F140" s="5" t="str">
        <f t="shared" si="23"/>
        <v/>
      </c>
      <c r="G140" s="126"/>
      <c r="H140" s="2" t="str">
        <f t="shared" si="17"/>
        <v/>
      </c>
      <c r="I140" s="3"/>
      <c r="J140" s="5" t="str">
        <f t="shared" si="24"/>
        <v/>
      </c>
      <c r="K140" s="126"/>
      <c r="L140" s="2" t="str">
        <f t="shared" si="18"/>
        <v/>
      </c>
    </row>
    <row r="141" spans="1:12">
      <c r="A141" s="2" t="str">
        <f t="shared" si="22"/>
        <v/>
      </c>
      <c r="B141" s="3"/>
      <c r="C141" s="2" t="str">
        <f>IF($A141="","",VLOOKUP($A141,選手情報入力シート!$A:$M,3,FALSE)&amp;" "&amp;VLOOKUP($A141,選手情報入力シート!$A:$M,4,FALSE))</f>
        <v/>
      </c>
      <c r="D141" s="3"/>
      <c r="E141" s="3"/>
      <c r="F141" s="5" t="str">
        <f t="shared" si="23"/>
        <v/>
      </c>
      <c r="G141" s="126"/>
      <c r="H141" s="2" t="str">
        <f t="shared" si="17"/>
        <v/>
      </c>
      <c r="I141" s="3"/>
      <c r="J141" s="5" t="str">
        <f t="shared" si="24"/>
        <v/>
      </c>
      <c r="K141" s="126"/>
      <c r="L141" s="2" t="str">
        <f t="shared" si="18"/>
        <v/>
      </c>
    </row>
    <row r="142" spans="1:12">
      <c r="A142" s="2" t="str">
        <f t="shared" si="22"/>
        <v/>
      </c>
      <c r="B142" s="3"/>
      <c r="C142" s="2" t="str">
        <f>IF($A142="","",VLOOKUP($A142,選手情報入力シート!$A:$M,3,FALSE)&amp;" "&amp;VLOOKUP($A142,選手情報入力シート!$A:$M,4,FALSE))</f>
        <v/>
      </c>
      <c r="D142" s="3"/>
      <c r="E142" s="3"/>
      <c r="F142" s="5" t="str">
        <f t="shared" si="23"/>
        <v/>
      </c>
      <c r="G142" s="126"/>
      <c r="H142" s="2" t="str">
        <f t="shared" ref="H142:H205" si="25">IF(E142="","",IF(INT(E142/19)+1=$D142,"OK","ERROR"))</f>
        <v/>
      </c>
      <c r="I142" s="3"/>
      <c r="J142" s="5" t="str">
        <f t="shared" si="24"/>
        <v/>
      </c>
      <c r="K142" s="126"/>
      <c r="L142" s="2" t="str">
        <f t="shared" ref="L142:L205" si="26">IF(I142="","",IF(INT(I142/19)+1=$D142,"OK","ERROR"))</f>
        <v/>
      </c>
    </row>
    <row r="143" spans="1:12">
      <c r="A143" s="2" t="str">
        <f t="shared" si="22"/>
        <v/>
      </c>
      <c r="B143" s="3"/>
      <c r="C143" s="2" t="str">
        <f>IF($A143="","",VLOOKUP($A143,選手情報入力シート!$A:$M,3,FALSE)&amp;" "&amp;VLOOKUP($A143,選手情報入力シート!$A:$M,4,FALSE))</f>
        <v/>
      </c>
      <c r="D143" s="3"/>
      <c r="E143" s="3"/>
      <c r="F143" s="5" t="str">
        <f t="shared" si="23"/>
        <v/>
      </c>
      <c r="G143" s="126"/>
      <c r="H143" s="2" t="str">
        <f t="shared" si="25"/>
        <v/>
      </c>
      <c r="I143" s="3"/>
      <c r="J143" s="5" t="str">
        <f t="shared" si="24"/>
        <v/>
      </c>
      <c r="K143" s="126"/>
      <c r="L143" s="2" t="str">
        <f t="shared" si="26"/>
        <v/>
      </c>
    </row>
    <row r="144" spans="1:12">
      <c r="A144" s="2" t="str">
        <f t="shared" si="22"/>
        <v/>
      </c>
      <c r="B144" s="3"/>
      <c r="C144" s="2" t="str">
        <f>IF($A144="","",VLOOKUP($A144,選手情報入力シート!$A:$M,3,FALSE)&amp;" "&amp;VLOOKUP($A144,選手情報入力シート!$A:$M,4,FALSE))</f>
        <v/>
      </c>
      <c r="D144" s="3"/>
      <c r="E144" s="3"/>
      <c r="F144" s="5" t="str">
        <f t="shared" si="23"/>
        <v/>
      </c>
      <c r="G144" s="126"/>
      <c r="H144" s="2" t="str">
        <f t="shared" si="25"/>
        <v/>
      </c>
      <c r="I144" s="3"/>
      <c r="J144" s="5" t="str">
        <f t="shared" si="24"/>
        <v/>
      </c>
      <c r="K144" s="126"/>
      <c r="L144" s="2" t="str">
        <f t="shared" si="26"/>
        <v/>
      </c>
    </row>
    <row r="145" spans="1:12">
      <c r="A145" s="2" t="str">
        <f t="shared" si="22"/>
        <v/>
      </c>
      <c r="B145" s="3"/>
      <c r="C145" s="2" t="str">
        <f>IF($A145="","",VLOOKUP($A145,選手情報入力シート!$A:$M,3,FALSE)&amp;" "&amp;VLOOKUP($A145,選手情報入力シート!$A:$M,4,FALSE))</f>
        <v/>
      </c>
      <c r="D145" s="3"/>
      <c r="E145" s="3"/>
      <c r="F145" s="5" t="str">
        <f t="shared" si="23"/>
        <v/>
      </c>
      <c r="G145" s="126"/>
      <c r="H145" s="2" t="str">
        <f t="shared" si="25"/>
        <v/>
      </c>
      <c r="I145" s="3"/>
      <c r="J145" s="5" t="str">
        <f t="shared" si="24"/>
        <v/>
      </c>
      <c r="K145" s="126"/>
      <c r="L145" s="2" t="str">
        <f t="shared" si="26"/>
        <v/>
      </c>
    </row>
    <row r="146" spans="1:12">
      <c r="A146" s="2" t="str">
        <f t="shared" si="22"/>
        <v/>
      </c>
      <c r="B146" s="3"/>
      <c r="C146" s="2" t="str">
        <f>IF($A146="","",VLOOKUP($A146,選手情報入力シート!$A:$M,3,FALSE)&amp;" "&amp;VLOOKUP($A146,選手情報入力シート!$A:$M,4,FALSE))</f>
        <v/>
      </c>
      <c r="D146" s="3"/>
      <c r="E146" s="3"/>
      <c r="F146" s="5" t="str">
        <f t="shared" si="23"/>
        <v/>
      </c>
      <c r="G146" s="126"/>
      <c r="H146" s="2" t="str">
        <f t="shared" si="25"/>
        <v/>
      </c>
      <c r="I146" s="3"/>
      <c r="J146" s="5" t="str">
        <f t="shared" si="24"/>
        <v/>
      </c>
      <c r="K146" s="126"/>
      <c r="L146" s="2" t="str">
        <f t="shared" si="26"/>
        <v/>
      </c>
    </row>
    <row r="147" spans="1:12">
      <c r="A147" s="2" t="str">
        <f t="shared" si="22"/>
        <v/>
      </c>
      <c r="B147" s="3"/>
      <c r="C147" s="2" t="str">
        <f>IF($A147="","",VLOOKUP($A147,選手情報入力シート!$A:$M,3,FALSE)&amp;" "&amp;VLOOKUP($A147,選手情報入力シート!$A:$M,4,FALSE))</f>
        <v/>
      </c>
      <c r="D147" s="3"/>
      <c r="E147" s="3"/>
      <c r="F147" s="5" t="str">
        <f t="shared" si="23"/>
        <v/>
      </c>
      <c r="G147" s="126"/>
      <c r="H147" s="2" t="str">
        <f t="shared" si="25"/>
        <v/>
      </c>
      <c r="I147" s="3"/>
      <c r="J147" s="5" t="str">
        <f t="shared" si="24"/>
        <v/>
      </c>
      <c r="K147" s="126"/>
      <c r="L147" s="2" t="str">
        <f t="shared" si="26"/>
        <v/>
      </c>
    </row>
    <row r="148" spans="1:12">
      <c r="A148" s="2" t="str">
        <f t="shared" si="22"/>
        <v/>
      </c>
      <c r="B148" s="3"/>
      <c r="C148" s="2" t="str">
        <f>IF($A148="","",VLOOKUP($A148,選手情報入力シート!$A:$M,3,FALSE)&amp;" "&amp;VLOOKUP($A148,選手情報入力シート!$A:$M,4,FALSE))</f>
        <v/>
      </c>
      <c r="D148" s="3"/>
      <c r="E148" s="3"/>
      <c r="F148" s="5" t="str">
        <f t="shared" si="23"/>
        <v/>
      </c>
      <c r="G148" s="126"/>
      <c r="H148" s="2" t="str">
        <f t="shared" si="25"/>
        <v/>
      </c>
      <c r="I148" s="3"/>
      <c r="J148" s="5" t="str">
        <f t="shared" si="24"/>
        <v/>
      </c>
      <c r="K148" s="126"/>
      <c r="L148" s="2" t="str">
        <f t="shared" si="26"/>
        <v/>
      </c>
    </row>
    <row r="149" spans="1:12">
      <c r="A149" s="2" t="str">
        <f t="shared" si="22"/>
        <v/>
      </c>
      <c r="B149" s="3"/>
      <c r="C149" s="2" t="str">
        <f>IF($A149="","",VLOOKUP($A149,選手情報入力シート!$A:$M,3,FALSE)&amp;" "&amp;VLOOKUP($A149,選手情報入力シート!$A:$M,4,FALSE))</f>
        <v/>
      </c>
      <c r="D149" s="3"/>
      <c r="E149" s="3"/>
      <c r="F149" s="5" t="str">
        <f t="shared" si="23"/>
        <v/>
      </c>
      <c r="G149" s="126"/>
      <c r="H149" s="2" t="str">
        <f t="shared" si="25"/>
        <v/>
      </c>
      <c r="I149" s="3"/>
      <c r="J149" s="5" t="str">
        <f t="shared" si="24"/>
        <v/>
      </c>
      <c r="K149" s="126"/>
      <c r="L149" s="2" t="str">
        <f t="shared" si="26"/>
        <v/>
      </c>
    </row>
    <row r="150" spans="1:12">
      <c r="A150" s="2" t="str">
        <f t="shared" si="22"/>
        <v/>
      </c>
      <c r="B150" s="3"/>
      <c r="C150" s="2" t="str">
        <f>IF($A150="","",VLOOKUP($A150,選手情報入力シート!$A:$M,3,FALSE)&amp;" "&amp;VLOOKUP($A150,選手情報入力シート!$A:$M,4,FALSE))</f>
        <v/>
      </c>
      <c r="D150" s="3"/>
      <c r="E150" s="3"/>
      <c r="F150" s="5" t="str">
        <f t="shared" si="23"/>
        <v/>
      </c>
      <c r="G150" s="126"/>
      <c r="H150" s="2" t="str">
        <f t="shared" si="25"/>
        <v/>
      </c>
      <c r="I150" s="3"/>
      <c r="J150" s="5" t="str">
        <f t="shared" si="24"/>
        <v/>
      </c>
      <c r="K150" s="126"/>
      <c r="L150" s="2" t="str">
        <f t="shared" si="26"/>
        <v/>
      </c>
    </row>
    <row r="151" spans="1:12">
      <c r="A151" s="2" t="str">
        <f t="shared" si="22"/>
        <v/>
      </c>
      <c r="B151" s="3"/>
      <c r="C151" s="2" t="str">
        <f>IF($A151="","",VLOOKUP($A151,選手情報入力シート!$A:$M,3,FALSE)&amp;" "&amp;VLOOKUP($A151,選手情報入力シート!$A:$M,4,FALSE))</f>
        <v/>
      </c>
      <c r="D151" s="3"/>
      <c r="E151" s="3"/>
      <c r="F151" s="5" t="str">
        <f t="shared" si="23"/>
        <v/>
      </c>
      <c r="G151" s="126"/>
      <c r="H151" s="2" t="str">
        <f t="shared" si="25"/>
        <v/>
      </c>
      <c r="I151" s="3"/>
      <c r="J151" s="5" t="str">
        <f t="shared" si="24"/>
        <v/>
      </c>
      <c r="K151" s="126"/>
      <c r="L151" s="2" t="str">
        <f t="shared" si="26"/>
        <v/>
      </c>
    </row>
    <row r="152" spans="1:12">
      <c r="A152" s="2" t="str">
        <f t="shared" si="22"/>
        <v/>
      </c>
      <c r="B152" s="3"/>
      <c r="C152" s="2" t="str">
        <f>IF($A152="","",VLOOKUP($A152,選手情報入力シート!$A:$M,3,FALSE)&amp;" "&amp;VLOOKUP($A152,選手情報入力シート!$A:$M,4,FALSE))</f>
        <v/>
      </c>
      <c r="D152" s="3"/>
      <c r="E152" s="3"/>
      <c r="F152" s="5" t="str">
        <f t="shared" si="23"/>
        <v/>
      </c>
      <c r="G152" s="126"/>
      <c r="H152" s="2" t="str">
        <f t="shared" si="25"/>
        <v/>
      </c>
      <c r="I152" s="3"/>
      <c r="J152" s="5" t="str">
        <f t="shared" si="24"/>
        <v/>
      </c>
      <c r="K152" s="126"/>
      <c r="L152" s="2" t="str">
        <f t="shared" si="26"/>
        <v/>
      </c>
    </row>
    <row r="153" spans="1:12">
      <c r="A153" s="2" t="str">
        <f t="shared" si="22"/>
        <v/>
      </c>
      <c r="B153" s="3"/>
      <c r="C153" s="2" t="str">
        <f>IF($A153="","",VLOOKUP($A153,選手情報入力シート!$A:$M,3,FALSE)&amp;" "&amp;VLOOKUP($A153,選手情報入力シート!$A:$M,4,FALSE))</f>
        <v/>
      </c>
      <c r="D153" s="3"/>
      <c r="E153" s="3"/>
      <c r="F153" s="5" t="str">
        <f t="shared" si="23"/>
        <v/>
      </c>
      <c r="G153" s="126"/>
      <c r="H153" s="2" t="str">
        <f t="shared" si="25"/>
        <v/>
      </c>
      <c r="I153" s="3"/>
      <c r="J153" s="5" t="str">
        <f t="shared" si="24"/>
        <v/>
      </c>
      <c r="K153" s="126"/>
      <c r="L153" s="2" t="str">
        <f t="shared" si="26"/>
        <v/>
      </c>
    </row>
    <row r="154" spans="1:12">
      <c r="A154" s="2" t="str">
        <f t="shared" si="22"/>
        <v/>
      </c>
      <c r="B154" s="3"/>
      <c r="C154" s="2" t="str">
        <f>IF($A154="","",VLOOKUP($A154,選手情報入力シート!$A:$M,3,FALSE)&amp;" "&amp;VLOOKUP($A154,選手情報入力シート!$A:$M,4,FALSE))</f>
        <v/>
      </c>
      <c r="D154" s="3"/>
      <c r="E154" s="3"/>
      <c r="F154" s="5" t="str">
        <f t="shared" si="23"/>
        <v/>
      </c>
      <c r="G154" s="126"/>
      <c r="H154" s="2" t="str">
        <f t="shared" si="25"/>
        <v/>
      </c>
      <c r="I154" s="3"/>
      <c r="J154" s="5" t="str">
        <f t="shared" si="24"/>
        <v/>
      </c>
      <c r="K154" s="126"/>
      <c r="L154" s="2" t="str">
        <f t="shared" si="26"/>
        <v/>
      </c>
    </row>
    <row r="155" spans="1:12">
      <c r="A155" s="2" t="str">
        <f t="shared" si="22"/>
        <v/>
      </c>
      <c r="B155" s="3"/>
      <c r="C155" s="2" t="str">
        <f>IF($A155="","",VLOOKUP($A155,選手情報入力シート!$A:$M,3,FALSE)&amp;" "&amp;VLOOKUP($A155,選手情報入力シート!$A:$M,4,FALSE))</f>
        <v/>
      </c>
      <c r="D155" s="3"/>
      <c r="E155" s="3"/>
      <c r="F155" s="5" t="str">
        <f t="shared" si="23"/>
        <v/>
      </c>
      <c r="G155" s="126"/>
      <c r="H155" s="2" t="str">
        <f t="shared" si="25"/>
        <v/>
      </c>
      <c r="I155" s="3"/>
      <c r="J155" s="5" t="str">
        <f t="shared" si="24"/>
        <v/>
      </c>
      <c r="K155" s="126"/>
      <c r="L155" s="2" t="str">
        <f t="shared" si="26"/>
        <v/>
      </c>
    </row>
    <row r="156" spans="1:12">
      <c r="A156" s="2" t="str">
        <f t="shared" si="22"/>
        <v/>
      </c>
      <c r="B156" s="3"/>
      <c r="C156" s="2" t="str">
        <f>IF($A156="","",VLOOKUP($A156,選手情報入力シート!$A:$M,3,FALSE)&amp;" "&amp;VLOOKUP($A156,選手情報入力シート!$A:$M,4,FALSE))</f>
        <v/>
      </c>
      <c r="D156" s="3"/>
      <c r="E156" s="3"/>
      <c r="F156" s="5" t="str">
        <f t="shared" si="23"/>
        <v/>
      </c>
      <c r="G156" s="126"/>
      <c r="H156" s="2" t="str">
        <f t="shared" si="25"/>
        <v/>
      </c>
      <c r="I156" s="3"/>
      <c r="J156" s="5" t="str">
        <f t="shared" si="24"/>
        <v/>
      </c>
      <c r="K156" s="126"/>
      <c r="L156" s="2" t="str">
        <f t="shared" si="26"/>
        <v/>
      </c>
    </row>
    <row r="157" spans="1:12">
      <c r="A157" s="2" t="str">
        <f t="shared" si="22"/>
        <v/>
      </c>
      <c r="B157" s="3"/>
      <c r="C157" s="2" t="str">
        <f>IF($A157="","",VLOOKUP($A157,選手情報入力シート!$A:$M,3,FALSE)&amp;" "&amp;VLOOKUP($A157,選手情報入力シート!$A:$M,4,FALSE))</f>
        <v/>
      </c>
      <c r="D157" s="3"/>
      <c r="E157" s="3"/>
      <c r="F157" s="5" t="str">
        <f t="shared" si="23"/>
        <v/>
      </c>
      <c r="G157" s="126"/>
      <c r="H157" s="2" t="str">
        <f t="shared" si="25"/>
        <v/>
      </c>
      <c r="I157" s="3"/>
      <c r="J157" s="5" t="str">
        <f t="shared" si="24"/>
        <v/>
      </c>
      <c r="K157" s="126"/>
      <c r="L157" s="2" t="str">
        <f t="shared" si="26"/>
        <v/>
      </c>
    </row>
    <row r="158" spans="1:12">
      <c r="A158" s="2" t="str">
        <f t="shared" si="22"/>
        <v/>
      </c>
      <c r="B158" s="3"/>
      <c r="C158" s="2" t="str">
        <f>IF($A158="","",VLOOKUP($A158,選手情報入力シート!$A:$M,3,FALSE)&amp;" "&amp;VLOOKUP($A158,選手情報入力シート!$A:$M,4,FALSE))</f>
        <v/>
      </c>
      <c r="D158" s="3"/>
      <c r="E158" s="3"/>
      <c r="F158" s="5" t="str">
        <f t="shared" si="23"/>
        <v/>
      </c>
      <c r="G158" s="126"/>
      <c r="H158" s="2" t="str">
        <f t="shared" si="25"/>
        <v/>
      </c>
      <c r="I158" s="3"/>
      <c r="J158" s="5" t="str">
        <f t="shared" si="24"/>
        <v/>
      </c>
      <c r="K158" s="126"/>
      <c r="L158" s="2" t="str">
        <f t="shared" si="26"/>
        <v/>
      </c>
    </row>
    <row r="159" spans="1:12">
      <c r="A159" s="2" t="str">
        <f t="shared" si="22"/>
        <v/>
      </c>
      <c r="B159" s="3"/>
      <c r="C159" s="2" t="str">
        <f>IF($A159="","",VLOOKUP($A159,選手情報入力シート!$A:$M,3,FALSE)&amp;" "&amp;VLOOKUP($A159,選手情報入力シート!$A:$M,4,FALSE))</f>
        <v/>
      </c>
      <c r="D159" s="3"/>
      <c r="E159" s="3"/>
      <c r="F159" s="5" t="str">
        <f t="shared" si="23"/>
        <v/>
      </c>
      <c r="G159" s="126"/>
      <c r="H159" s="2" t="str">
        <f t="shared" si="25"/>
        <v/>
      </c>
      <c r="I159" s="3"/>
      <c r="J159" s="5" t="str">
        <f t="shared" si="24"/>
        <v/>
      </c>
      <c r="K159" s="126"/>
      <c r="L159" s="2" t="str">
        <f t="shared" si="26"/>
        <v/>
      </c>
    </row>
    <row r="160" spans="1:12">
      <c r="A160" s="2" t="str">
        <f t="shared" si="22"/>
        <v/>
      </c>
      <c r="B160" s="3"/>
      <c r="C160" s="2" t="str">
        <f>IF($A160="","",VLOOKUP($A160,選手情報入力シート!$A:$M,3,FALSE)&amp;" "&amp;VLOOKUP($A160,選手情報入力シート!$A:$M,4,FALSE))</f>
        <v/>
      </c>
      <c r="D160" s="3"/>
      <c r="E160" s="3"/>
      <c r="F160" s="5" t="str">
        <f t="shared" si="23"/>
        <v/>
      </c>
      <c r="G160" s="126"/>
      <c r="H160" s="2" t="str">
        <f t="shared" si="25"/>
        <v/>
      </c>
      <c r="I160" s="3"/>
      <c r="J160" s="5" t="str">
        <f t="shared" si="24"/>
        <v/>
      </c>
      <c r="K160" s="126"/>
      <c r="L160" s="2" t="str">
        <f t="shared" si="26"/>
        <v/>
      </c>
    </row>
    <row r="161" spans="1:12">
      <c r="A161" s="2" t="str">
        <f t="shared" si="22"/>
        <v/>
      </c>
      <c r="B161" s="3"/>
      <c r="C161" s="2" t="str">
        <f>IF($A161="","",VLOOKUP($A161,選手情報入力シート!$A:$M,3,FALSE)&amp;" "&amp;VLOOKUP($A161,選手情報入力シート!$A:$M,4,FALSE))</f>
        <v/>
      </c>
      <c r="D161" s="3"/>
      <c r="E161" s="3"/>
      <c r="F161" s="5" t="str">
        <f t="shared" si="23"/>
        <v/>
      </c>
      <c r="G161" s="126"/>
      <c r="H161" s="2" t="str">
        <f t="shared" si="25"/>
        <v/>
      </c>
      <c r="I161" s="3"/>
      <c r="J161" s="5" t="str">
        <f t="shared" si="24"/>
        <v/>
      </c>
      <c r="K161" s="126"/>
      <c r="L161" s="2" t="str">
        <f t="shared" si="26"/>
        <v/>
      </c>
    </row>
    <row r="162" spans="1:12">
      <c r="A162" s="2" t="str">
        <f t="shared" si="22"/>
        <v/>
      </c>
      <c r="B162" s="3"/>
      <c r="C162" s="2" t="str">
        <f>IF($A162="","",VLOOKUP($A162,選手情報入力シート!$A:$M,3,FALSE)&amp;" "&amp;VLOOKUP($A162,選手情報入力シート!$A:$M,4,FALSE))</f>
        <v/>
      </c>
      <c r="D162" s="3"/>
      <c r="E162" s="3"/>
      <c r="F162" s="5" t="str">
        <f t="shared" si="23"/>
        <v/>
      </c>
      <c r="G162" s="126"/>
      <c r="H162" s="2" t="str">
        <f t="shared" si="25"/>
        <v/>
      </c>
      <c r="I162" s="3"/>
      <c r="J162" s="5" t="str">
        <f t="shared" si="24"/>
        <v/>
      </c>
      <c r="K162" s="126"/>
      <c r="L162" s="2" t="str">
        <f t="shared" si="26"/>
        <v/>
      </c>
    </row>
    <row r="163" spans="1:12">
      <c r="A163" s="2" t="str">
        <f t="shared" si="22"/>
        <v/>
      </c>
      <c r="B163" s="3"/>
      <c r="C163" s="2" t="str">
        <f>IF($A163="","",VLOOKUP($A163,選手情報入力シート!$A:$M,3,FALSE)&amp;" "&amp;VLOOKUP($A163,選手情報入力シート!$A:$M,4,FALSE))</f>
        <v/>
      </c>
      <c r="D163" s="3"/>
      <c r="E163" s="3"/>
      <c r="F163" s="5" t="str">
        <f t="shared" si="23"/>
        <v/>
      </c>
      <c r="G163" s="126"/>
      <c r="H163" s="2" t="str">
        <f t="shared" si="25"/>
        <v/>
      </c>
      <c r="I163" s="3"/>
      <c r="J163" s="5" t="str">
        <f t="shared" si="24"/>
        <v/>
      </c>
      <c r="K163" s="126"/>
      <c r="L163" s="2" t="str">
        <f t="shared" si="26"/>
        <v/>
      </c>
    </row>
    <row r="164" spans="1:12">
      <c r="A164" s="2" t="str">
        <f t="shared" si="22"/>
        <v/>
      </c>
      <c r="B164" s="3"/>
      <c r="C164" s="2" t="str">
        <f>IF($A164="","",VLOOKUP($A164,選手情報入力シート!$A:$M,3,FALSE)&amp;" "&amp;VLOOKUP($A164,選手情報入力シート!$A:$M,4,FALSE))</f>
        <v/>
      </c>
      <c r="D164" s="3"/>
      <c r="E164" s="3"/>
      <c r="F164" s="5" t="str">
        <f t="shared" si="23"/>
        <v/>
      </c>
      <c r="G164" s="126"/>
      <c r="H164" s="2" t="str">
        <f t="shared" si="25"/>
        <v/>
      </c>
      <c r="I164" s="3"/>
      <c r="J164" s="5" t="str">
        <f t="shared" si="24"/>
        <v/>
      </c>
      <c r="K164" s="126"/>
      <c r="L164" s="2" t="str">
        <f t="shared" si="26"/>
        <v/>
      </c>
    </row>
    <row r="165" spans="1:12">
      <c r="A165" s="2" t="str">
        <f t="shared" si="22"/>
        <v/>
      </c>
      <c r="B165" s="3"/>
      <c r="C165" s="2" t="str">
        <f>IF($A165="","",VLOOKUP($A165,選手情報入力シート!$A:$M,3,FALSE)&amp;" "&amp;VLOOKUP($A165,選手情報入力シート!$A:$M,4,FALSE))</f>
        <v/>
      </c>
      <c r="D165" s="3"/>
      <c r="E165" s="3"/>
      <c r="F165" s="5" t="str">
        <f t="shared" si="23"/>
        <v/>
      </c>
      <c r="G165" s="126"/>
      <c r="H165" s="2" t="str">
        <f t="shared" si="25"/>
        <v/>
      </c>
      <c r="I165" s="3"/>
      <c r="J165" s="5" t="str">
        <f t="shared" si="24"/>
        <v/>
      </c>
      <c r="K165" s="126"/>
      <c r="L165" s="2" t="str">
        <f t="shared" si="26"/>
        <v/>
      </c>
    </row>
    <row r="166" spans="1:12">
      <c r="A166" s="2" t="str">
        <f t="shared" si="22"/>
        <v/>
      </c>
      <c r="B166" s="3"/>
      <c r="C166" s="2" t="str">
        <f>IF($A166="","",VLOOKUP($A166,選手情報入力シート!$A:$M,3,FALSE)&amp;" "&amp;VLOOKUP($A166,選手情報入力シート!$A:$M,4,FALSE))</f>
        <v/>
      </c>
      <c r="D166" s="3"/>
      <c r="E166" s="3"/>
      <c r="F166" s="5" t="str">
        <f t="shared" si="23"/>
        <v/>
      </c>
      <c r="G166" s="126"/>
      <c r="H166" s="2" t="str">
        <f t="shared" si="25"/>
        <v/>
      </c>
      <c r="I166" s="3"/>
      <c r="J166" s="5" t="str">
        <f t="shared" si="24"/>
        <v/>
      </c>
      <c r="K166" s="126"/>
      <c r="L166" s="2" t="str">
        <f t="shared" si="26"/>
        <v/>
      </c>
    </row>
    <row r="167" spans="1:12">
      <c r="A167" s="2" t="str">
        <f t="shared" si="22"/>
        <v/>
      </c>
      <c r="B167" s="3"/>
      <c r="C167" s="2" t="str">
        <f>IF($A167="","",VLOOKUP($A167,選手情報入力シート!$A:$M,3,FALSE)&amp;" "&amp;VLOOKUP($A167,選手情報入力シート!$A:$M,4,FALSE))</f>
        <v/>
      </c>
      <c r="D167" s="3"/>
      <c r="E167" s="3"/>
      <c r="F167" s="5" t="str">
        <f t="shared" si="23"/>
        <v/>
      </c>
      <c r="G167" s="126"/>
      <c r="H167" s="2" t="str">
        <f t="shared" si="25"/>
        <v/>
      </c>
      <c r="I167" s="3"/>
      <c r="J167" s="5" t="str">
        <f t="shared" si="24"/>
        <v/>
      </c>
      <c r="K167" s="126"/>
      <c r="L167" s="2" t="str">
        <f t="shared" si="26"/>
        <v/>
      </c>
    </row>
    <row r="168" spans="1:12">
      <c r="A168" s="2" t="str">
        <f t="shared" si="22"/>
        <v/>
      </c>
      <c r="B168" s="3"/>
      <c r="C168" s="2" t="str">
        <f>IF($A168="","",VLOOKUP($A168,選手情報入力シート!$A:$M,3,FALSE)&amp;" "&amp;VLOOKUP($A168,選手情報入力シート!$A:$M,4,FALSE))</f>
        <v/>
      </c>
      <c r="D168" s="3"/>
      <c r="E168" s="3"/>
      <c r="F168" s="5" t="str">
        <f t="shared" si="23"/>
        <v/>
      </c>
      <c r="G168" s="126"/>
      <c r="H168" s="2" t="str">
        <f t="shared" si="25"/>
        <v/>
      </c>
      <c r="I168" s="3"/>
      <c r="J168" s="5" t="str">
        <f t="shared" si="24"/>
        <v/>
      </c>
      <c r="K168" s="126"/>
      <c r="L168" s="2" t="str">
        <f t="shared" si="26"/>
        <v/>
      </c>
    </row>
    <row r="169" spans="1:12">
      <c r="A169" s="2" t="str">
        <f t="shared" si="22"/>
        <v/>
      </c>
      <c r="B169" s="3"/>
      <c r="C169" s="2" t="str">
        <f>IF($A169="","",VLOOKUP($A169,選手情報入力シート!$A:$M,3,FALSE)&amp;" "&amp;VLOOKUP($A169,選手情報入力シート!$A:$M,4,FALSE))</f>
        <v/>
      </c>
      <c r="D169" s="3"/>
      <c r="E169" s="3"/>
      <c r="F169" s="5" t="str">
        <f t="shared" si="23"/>
        <v/>
      </c>
      <c r="G169" s="126"/>
      <c r="H169" s="2" t="str">
        <f t="shared" si="25"/>
        <v/>
      </c>
      <c r="I169" s="3"/>
      <c r="J169" s="5" t="str">
        <f t="shared" si="24"/>
        <v/>
      </c>
      <c r="K169" s="126"/>
      <c r="L169" s="2" t="str">
        <f t="shared" si="26"/>
        <v/>
      </c>
    </row>
    <row r="170" spans="1:12">
      <c r="A170" s="2" t="str">
        <f t="shared" si="22"/>
        <v/>
      </c>
      <c r="B170" s="3"/>
      <c r="C170" s="2" t="str">
        <f>IF($A170="","",VLOOKUP($A170,選手情報入力シート!$A:$M,3,FALSE)&amp;" "&amp;VLOOKUP($A170,選手情報入力シート!$A:$M,4,FALSE))</f>
        <v/>
      </c>
      <c r="D170" s="3"/>
      <c r="E170" s="3"/>
      <c r="F170" s="5" t="str">
        <f t="shared" si="23"/>
        <v/>
      </c>
      <c r="G170" s="126"/>
      <c r="H170" s="2" t="str">
        <f t="shared" si="25"/>
        <v/>
      </c>
      <c r="I170" s="3"/>
      <c r="J170" s="5" t="str">
        <f t="shared" si="24"/>
        <v/>
      </c>
      <c r="K170" s="126"/>
      <c r="L170" s="2" t="str">
        <f t="shared" si="26"/>
        <v/>
      </c>
    </row>
    <row r="171" spans="1:12">
      <c r="A171" s="2" t="str">
        <f t="shared" si="22"/>
        <v/>
      </c>
      <c r="B171" s="3"/>
      <c r="C171" s="2" t="str">
        <f>IF($A171="","",VLOOKUP($A171,選手情報入力シート!$A:$M,3,FALSE)&amp;" "&amp;VLOOKUP($A171,選手情報入力シート!$A:$M,4,FALSE))</f>
        <v/>
      </c>
      <c r="D171" s="3"/>
      <c r="E171" s="3"/>
      <c r="F171" s="5" t="str">
        <f t="shared" si="23"/>
        <v/>
      </c>
      <c r="G171" s="126"/>
      <c r="H171" s="2" t="str">
        <f t="shared" si="25"/>
        <v/>
      </c>
      <c r="I171" s="3"/>
      <c r="J171" s="5" t="str">
        <f t="shared" si="24"/>
        <v/>
      </c>
      <c r="K171" s="126"/>
      <c r="L171" s="2" t="str">
        <f t="shared" si="26"/>
        <v/>
      </c>
    </row>
    <row r="172" spans="1:12">
      <c r="A172" s="2" t="str">
        <f t="shared" si="22"/>
        <v/>
      </c>
      <c r="B172" s="3"/>
      <c r="C172" s="2" t="str">
        <f>IF($A172="","",VLOOKUP($A172,選手情報入力シート!$A:$M,3,FALSE)&amp;" "&amp;VLOOKUP($A172,選手情報入力シート!$A:$M,4,FALSE))</f>
        <v/>
      </c>
      <c r="D172" s="3"/>
      <c r="E172" s="3"/>
      <c r="F172" s="5" t="str">
        <f t="shared" si="23"/>
        <v/>
      </c>
      <c r="G172" s="126"/>
      <c r="H172" s="2" t="str">
        <f t="shared" si="25"/>
        <v/>
      </c>
      <c r="I172" s="3"/>
      <c r="J172" s="5" t="str">
        <f t="shared" si="24"/>
        <v/>
      </c>
      <c r="K172" s="126"/>
      <c r="L172" s="2" t="str">
        <f t="shared" si="26"/>
        <v/>
      </c>
    </row>
    <row r="173" spans="1:12">
      <c r="A173" s="2" t="str">
        <f t="shared" si="22"/>
        <v/>
      </c>
      <c r="B173" s="3"/>
      <c r="C173" s="2" t="str">
        <f>IF($A173="","",VLOOKUP($A173,選手情報入力シート!$A:$M,3,FALSE)&amp;" "&amp;VLOOKUP($A173,選手情報入力シート!$A:$M,4,FALSE))</f>
        <v/>
      </c>
      <c r="D173" s="3"/>
      <c r="E173" s="3"/>
      <c r="F173" s="5" t="str">
        <f t="shared" si="23"/>
        <v/>
      </c>
      <c r="G173" s="126"/>
      <c r="H173" s="2" t="str">
        <f t="shared" si="25"/>
        <v/>
      </c>
      <c r="I173" s="3"/>
      <c r="J173" s="5" t="str">
        <f t="shared" si="24"/>
        <v/>
      </c>
      <c r="K173" s="126"/>
      <c r="L173" s="2" t="str">
        <f t="shared" si="26"/>
        <v/>
      </c>
    </row>
    <row r="174" spans="1:12">
      <c r="A174" s="2" t="str">
        <f t="shared" si="22"/>
        <v/>
      </c>
      <c r="B174" s="3"/>
      <c r="C174" s="2" t="str">
        <f>IF($A174="","",VLOOKUP($A174,選手情報入力シート!$A:$M,3,FALSE)&amp;" "&amp;VLOOKUP($A174,選手情報入力シート!$A:$M,4,FALSE))</f>
        <v/>
      </c>
      <c r="D174" s="3"/>
      <c r="E174" s="3"/>
      <c r="F174" s="5" t="str">
        <f t="shared" si="23"/>
        <v/>
      </c>
      <c r="G174" s="126"/>
      <c r="H174" s="2" t="str">
        <f t="shared" si="25"/>
        <v/>
      </c>
      <c r="I174" s="3"/>
      <c r="J174" s="5" t="str">
        <f t="shared" si="24"/>
        <v/>
      </c>
      <c r="K174" s="126"/>
      <c r="L174" s="2" t="str">
        <f t="shared" si="26"/>
        <v/>
      </c>
    </row>
    <row r="175" spans="1:12">
      <c r="A175" s="2" t="str">
        <f t="shared" si="22"/>
        <v/>
      </c>
      <c r="B175" s="3"/>
      <c r="C175" s="2" t="str">
        <f>IF($A175="","",VLOOKUP($A175,選手情報入力シート!$A:$M,3,FALSE)&amp;" "&amp;VLOOKUP($A175,選手情報入力シート!$A:$M,4,FALSE))</f>
        <v/>
      </c>
      <c r="D175" s="3"/>
      <c r="E175" s="3"/>
      <c r="F175" s="5" t="str">
        <f t="shared" si="23"/>
        <v/>
      </c>
      <c r="G175" s="126"/>
      <c r="H175" s="2" t="str">
        <f t="shared" si="25"/>
        <v/>
      </c>
      <c r="I175" s="3"/>
      <c r="J175" s="5" t="str">
        <f t="shared" si="24"/>
        <v/>
      </c>
      <c r="K175" s="126"/>
      <c r="L175" s="2" t="str">
        <f t="shared" si="26"/>
        <v/>
      </c>
    </row>
    <row r="176" spans="1:12">
      <c r="A176" s="2" t="str">
        <f t="shared" si="22"/>
        <v/>
      </c>
      <c r="B176" s="3"/>
      <c r="C176" s="2" t="str">
        <f>IF($A176="","",VLOOKUP($A176,選手情報入力シート!$A:$M,3,FALSE)&amp;" "&amp;VLOOKUP($A176,選手情報入力シート!$A:$M,4,FALSE))</f>
        <v/>
      </c>
      <c r="D176" s="3"/>
      <c r="E176" s="3"/>
      <c r="F176" s="5" t="str">
        <f t="shared" si="23"/>
        <v/>
      </c>
      <c r="G176" s="126"/>
      <c r="H176" s="2" t="str">
        <f t="shared" si="25"/>
        <v/>
      </c>
      <c r="I176" s="3"/>
      <c r="J176" s="5" t="str">
        <f t="shared" si="24"/>
        <v/>
      </c>
      <c r="K176" s="126"/>
      <c r="L176" s="2" t="str">
        <f t="shared" si="26"/>
        <v/>
      </c>
    </row>
    <row r="177" spans="1:12">
      <c r="A177" s="2" t="str">
        <f t="shared" si="22"/>
        <v/>
      </c>
      <c r="B177" s="3"/>
      <c r="C177" s="2" t="str">
        <f>IF($A177="","",VLOOKUP($A177,選手情報入力シート!$A:$M,3,FALSE)&amp;" "&amp;VLOOKUP($A177,選手情報入力シート!$A:$M,4,FALSE))</f>
        <v/>
      </c>
      <c r="D177" s="3"/>
      <c r="E177" s="3"/>
      <c r="F177" s="5" t="str">
        <f t="shared" si="23"/>
        <v/>
      </c>
      <c r="G177" s="126"/>
      <c r="H177" s="2" t="str">
        <f t="shared" si="25"/>
        <v/>
      </c>
      <c r="I177" s="3"/>
      <c r="J177" s="5" t="str">
        <f t="shared" si="24"/>
        <v/>
      </c>
      <c r="K177" s="126"/>
      <c r="L177" s="2" t="str">
        <f t="shared" si="26"/>
        <v/>
      </c>
    </row>
    <row r="178" spans="1:12">
      <c r="A178" s="2" t="str">
        <f t="shared" si="22"/>
        <v/>
      </c>
      <c r="B178" s="3"/>
      <c r="C178" s="2" t="str">
        <f>IF($A178="","",VLOOKUP($A178,選手情報入力シート!$A:$M,3,FALSE)&amp;" "&amp;VLOOKUP($A178,選手情報入力シート!$A:$M,4,FALSE))</f>
        <v/>
      </c>
      <c r="D178" s="3"/>
      <c r="E178" s="3"/>
      <c r="F178" s="5" t="str">
        <f t="shared" si="23"/>
        <v/>
      </c>
      <c r="G178" s="126"/>
      <c r="H178" s="2" t="str">
        <f t="shared" si="25"/>
        <v/>
      </c>
      <c r="I178" s="3"/>
      <c r="J178" s="5" t="str">
        <f t="shared" si="24"/>
        <v/>
      </c>
      <c r="K178" s="126"/>
      <c r="L178" s="2" t="str">
        <f t="shared" si="26"/>
        <v/>
      </c>
    </row>
    <row r="179" spans="1:12">
      <c r="A179" s="2" t="str">
        <f t="shared" si="22"/>
        <v/>
      </c>
      <c r="B179" s="3"/>
      <c r="C179" s="2" t="str">
        <f>IF($A179="","",VLOOKUP($A179,選手情報入力シート!$A:$M,3,FALSE)&amp;" "&amp;VLOOKUP($A179,選手情報入力シート!$A:$M,4,FALSE))</f>
        <v/>
      </c>
      <c r="D179" s="3"/>
      <c r="E179" s="3"/>
      <c r="F179" s="5" t="str">
        <f t="shared" si="23"/>
        <v/>
      </c>
      <c r="G179" s="126"/>
      <c r="H179" s="2" t="str">
        <f t="shared" si="25"/>
        <v/>
      </c>
      <c r="I179" s="3"/>
      <c r="J179" s="5" t="str">
        <f t="shared" si="24"/>
        <v/>
      </c>
      <c r="K179" s="126"/>
      <c r="L179" s="2" t="str">
        <f t="shared" si="26"/>
        <v/>
      </c>
    </row>
    <row r="180" spans="1:12">
      <c r="A180" s="2" t="str">
        <f t="shared" ref="A180:A212" si="27">IF(D180="","",IF(B180="","",D180*10000+B180))</f>
        <v/>
      </c>
      <c r="B180" s="3"/>
      <c r="C180" s="2" t="str">
        <f>IF($A180="","",VLOOKUP($A180,選手情報入力シート!$A:$M,3,FALSE)&amp;" "&amp;VLOOKUP($A180,選手情報入力シート!$A:$M,4,FALSE))</f>
        <v/>
      </c>
      <c r="D180" s="3"/>
      <c r="E180" s="3"/>
      <c r="F180" s="5" t="str">
        <f t="shared" ref="F180:F212" si="28">IF(E180="","",VLOOKUP(E180,$N:$O,2,FALSE))</f>
        <v/>
      </c>
      <c r="G180" s="126"/>
      <c r="H180" s="2" t="str">
        <f t="shared" si="25"/>
        <v/>
      </c>
      <c r="I180" s="3"/>
      <c r="J180" s="5" t="str">
        <f t="shared" ref="J180:J212" si="29">IF(I180="","",VLOOKUP(I180,$N:$O,2,FALSE))</f>
        <v/>
      </c>
      <c r="K180" s="126"/>
      <c r="L180" s="2" t="str">
        <f t="shared" si="26"/>
        <v/>
      </c>
    </row>
    <row r="181" spans="1:12">
      <c r="A181" s="2" t="str">
        <f t="shared" si="27"/>
        <v/>
      </c>
      <c r="B181" s="3"/>
      <c r="C181" s="2" t="str">
        <f>IF($A181="","",VLOOKUP($A181,選手情報入力シート!$A:$M,3,FALSE)&amp;" "&amp;VLOOKUP($A181,選手情報入力シート!$A:$M,4,FALSE))</f>
        <v/>
      </c>
      <c r="D181" s="3"/>
      <c r="E181" s="3"/>
      <c r="F181" s="5" t="str">
        <f t="shared" si="28"/>
        <v/>
      </c>
      <c r="G181" s="126"/>
      <c r="H181" s="2" t="str">
        <f t="shared" si="25"/>
        <v/>
      </c>
      <c r="I181" s="3"/>
      <c r="J181" s="5" t="str">
        <f t="shared" si="29"/>
        <v/>
      </c>
      <c r="K181" s="126"/>
      <c r="L181" s="2" t="str">
        <f t="shared" si="26"/>
        <v/>
      </c>
    </row>
    <row r="182" spans="1:12">
      <c r="A182" s="2" t="str">
        <f t="shared" si="27"/>
        <v/>
      </c>
      <c r="B182" s="3"/>
      <c r="C182" s="2" t="str">
        <f>IF($A182="","",VLOOKUP($A182,選手情報入力シート!$A:$M,3,FALSE)&amp;" "&amp;VLOOKUP($A182,選手情報入力シート!$A:$M,4,FALSE))</f>
        <v/>
      </c>
      <c r="D182" s="3"/>
      <c r="E182" s="3"/>
      <c r="F182" s="5" t="str">
        <f t="shared" si="28"/>
        <v/>
      </c>
      <c r="G182" s="126"/>
      <c r="H182" s="2" t="str">
        <f t="shared" si="25"/>
        <v/>
      </c>
      <c r="I182" s="3"/>
      <c r="J182" s="5" t="str">
        <f t="shared" si="29"/>
        <v/>
      </c>
      <c r="K182" s="126"/>
      <c r="L182" s="2" t="str">
        <f t="shared" si="26"/>
        <v/>
      </c>
    </row>
    <row r="183" spans="1:12">
      <c r="A183" s="2" t="str">
        <f t="shared" si="27"/>
        <v/>
      </c>
      <c r="B183" s="3"/>
      <c r="C183" s="2" t="str">
        <f>IF($A183="","",VLOOKUP($A183,選手情報入力シート!$A:$M,3,FALSE)&amp;" "&amp;VLOOKUP($A183,選手情報入力シート!$A:$M,4,FALSE))</f>
        <v/>
      </c>
      <c r="D183" s="3"/>
      <c r="E183" s="3"/>
      <c r="F183" s="5" t="str">
        <f t="shared" si="28"/>
        <v/>
      </c>
      <c r="G183" s="126"/>
      <c r="H183" s="2" t="str">
        <f t="shared" si="25"/>
        <v/>
      </c>
      <c r="I183" s="3"/>
      <c r="J183" s="5" t="str">
        <f t="shared" si="29"/>
        <v/>
      </c>
      <c r="K183" s="126"/>
      <c r="L183" s="2" t="str">
        <f t="shared" si="26"/>
        <v/>
      </c>
    </row>
    <row r="184" spans="1:12">
      <c r="A184" s="2" t="str">
        <f t="shared" si="27"/>
        <v/>
      </c>
      <c r="B184" s="3"/>
      <c r="C184" s="2" t="str">
        <f>IF($A184="","",VLOOKUP($A184,選手情報入力シート!$A:$M,3,FALSE)&amp;" "&amp;VLOOKUP($A184,選手情報入力シート!$A:$M,4,FALSE))</f>
        <v/>
      </c>
      <c r="D184" s="3"/>
      <c r="E184" s="3"/>
      <c r="F184" s="5" t="str">
        <f t="shared" si="28"/>
        <v/>
      </c>
      <c r="G184" s="126"/>
      <c r="H184" s="2" t="str">
        <f t="shared" si="25"/>
        <v/>
      </c>
      <c r="I184" s="3"/>
      <c r="J184" s="5" t="str">
        <f t="shared" si="29"/>
        <v/>
      </c>
      <c r="K184" s="126"/>
      <c r="L184" s="2" t="str">
        <f t="shared" si="26"/>
        <v/>
      </c>
    </row>
    <row r="185" spans="1:12">
      <c r="A185" s="2" t="str">
        <f t="shared" si="27"/>
        <v/>
      </c>
      <c r="B185" s="3"/>
      <c r="C185" s="2" t="str">
        <f>IF($A185="","",VLOOKUP($A185,選手情報入力シート!$A:$M,3,FALSE)&amp;" "&amp;VLOOKUP($A185,選手情報入力シート!$A:$M,4,FALSE))</f>
        <v/>
      </c>
      <c r="D185" s="3"/>
      <c r="E185" s="3"/>
      <c r="F185" s="5" t="str">
        <f t="shared" si="28"/>
        <v/>
      </c>
      <c r="G185" s="126"/>
      <c r="H185" s="2" t="str">
        <f t="shared" si="25"/>
        <v/>
      </c>
      <c r="I185" s="3"/>
      <c r="J185" s="5" t="str">
        <f t="shared" si="29"/>
        <v/>
      </c>
      <c r="K185" s="126"/>
      <c r="L185" s="2" t="str">
        <f t="shared" si="26"/>
        <v/>
      </c>
    </row>
    <row r="186" spans="1:12">
      <c r="A186" s="2" t="str">
        <f t="shared" si="27"/>
        <v/>
      </c>
      <c r="B186" s="3"/>
      <c r="C186" s="2" t="str">
        <f>IF($A186="","",VLOOKUP($A186,選手情報入力シート!$A:$M,3,FALSE)&amp;" "&amp;VLOOKUP($A186,選手情報入力シート!$A:$M,4,FALSE))</f>
        <v/>
      </c>
      <c r="D186" s="3"/>
      <c r="E186" s="3"/>
      <c r="F186" s="5" t="str">
        <f t="shared" si="28"/>
        <v/>
      </c>
      <c r="G186" s="126"/>
      <c r="H186" s="2" t="str">
        <f t="shared" si="25"/>
        <v/>
      </c>
      <c r="I186" s="3"/>
      <c r="J186" s="5" t="str">
        <f t="shared" si="29"/>
        <v/>
      </c>
      <c r="K186" s="126"/>
      <c r="L186" s="2" t="str">
        <f t="shared" si="26"/>
        <v/>
      </c>
    </row>
    <row r="187" spans="1:12">
      <c r="A187" s="2" t="str">
        <f t="shared" si="27"/>
        <v/>
      </c>
      <c r="B187" s="3"/>
      <c r="C187" s="2" t="str">
        <f>IF($A187="","",VLOOKUP($A187,選手情報入力シート!$A:$M,3,FALSE)&amp;" "&amp;VLOOKUP($A187,選手情報入力シート!$A:$M,4,FALSE))</f>
        <v/>
      </c>
      <c r="D187" s="3"/>
      <c r="E187" s="3"/>
      <c r="F187" s="5" t="str">
        <f t="shared" si="28"/>
        <v/>
      </c>
      <c r="G187" s="126"/>
      <c r="H187" s="2" t="str">
        <f t="shared" si="25"/>
        <v/>
      </c>
      <c r="I187" s="3"/>
      <c r="J187" s="5" t="str">
        <f t="shared" si="29"/>
        <v/>
      </c>
      <c r="K187" s="126"/>
      <c r="L187" s="2" t="str">
        <f t="shared" si="26"/>
        <v/>
      </c>
    </row>
    <row r="188" spans="1:12">
      <c r="A188" s="2" t="str">
        <f t="shared" si="27"/>
        <v/>
      </c>
      <c r="B188" s="3"/>
      <c r="C188" s="2" t="str">
        <f>IF($A188="","",VLOOKUP($A188,選手情報入力シート!$A:$M,3,FALSE)&amp;" "&amp;VLOOKUP($A188,選手情報入力シート!$A:$M,4,FALSE))</f>
        <v/>
      </c>
      <c r="D188" s="3"/>
      <c r="E188" s="3"/>
      <c r="F188" s="5" t="str">
        <f t="shared" si="28"/>
        <v/>
      </c>
      <c r="G188" s="126"/>
      <c r="H188" s="2" t="str">
        <f t="shared" si="25"/>
        <v/>
      </c>
      <c r="I188" s="3"/>
      <c r="J188" s="5" t="str">
        <f t="shared" si="29"/>
        <v/>
      </c>
      <c r="K188" s="126"/>
      <c r="L188" s="2" t="str">
        <f t="shared" si="26"/>
        <v/>
      </c>
    </row>
    <row r="189" spans="1:12">
      <c r="A189" s="2" t="str">
        <f t="shared" si="27"/>
        <v/>
      </c>
      <c r="B189" s="3"/>
      <c r="C189" s="2" t="str">
        <f>IF($A189="","",VLOOKUP($A189,選手情報入力シート!$A:$M,3,FALSE)&amp;" "&amp;VLOOKUP($A189,選手情報入力シート!$A:$M,4,FALSE))</f>
        <v/>
      </c>
      <c r="D189" s="3"/>
      <c r="E189" s="3"/>
      <c r="F189" s="5" t="str">
        <f t="shared" si="28"/>
        <v/>
      </c>
      <c r="G189" s="126"/>
      <c r="H189" s="2" t="str">
        <f t="shared" si="25"/>
        <v/>
      </c>
      <c r="I189" s="3"/>
      <c r="J189" s="5" t="str">
        <f t="shared" si="29"/>
        <v/>
      </c>
      <c r="K189" s="126"/>
      <c r="L189" s="2" t="str">
        <f t="shared" si="26"/>
        <v/>
      </c>
    </row>
    <row r="190" spans="1:12">
      <c r="A190" s="2" t="str">
        <f t="shared" si="27"/>
        <v/>
      </c>
      <c r="B190" s="3"/>
      <c r="C190" s="2" t="str">
        <f>IF($A190="","",VLOOKUP($A190,選手情報入力シート!$A:$M,3,FALSE)&amp;" "&amp;VLOOKUP($A190,選手情報入力シート!$A:$M,4,FALSE))</f>
        <v/>
      </c>
      <c r="D190" s="3"/>
      <c r="E190" s="3"/>
      <c r="F190" s="5" t="str">
        <f t="shared" si="28"/>
        <v/>
      </c>
      <c r="G190" s="126"/>
      <c r="H190" s="2" t="str">
        <f t="shared" si="25"/>
        <v/>
      </c>
      <c r="I190" s="3"/>
      <c r="J190" s="5" t="str">
        <f t="shared" si="29"/>
        <v/>
      </c>
      <c r="K190" s="126"/>
      <c r="L190" s="2" t="str">
        <f t="shared" si="26"/>
        <v/>
      </c>
    </row>
    <row r="191" spans="1:12">
      <c r="A191" s="2" t="str">
        <f t="shared" si="27"/>
        <v/>
      </c>
      <c r="B191" s="3"/>
      <c r="C191" s="2" t="str">
        <f>IF($A191="","",VLOOKUP($A191,選手情報入力シート!$A:$M,3,FALSE)&amp;" "&amp;VLOOKUP($A191,選手情報入力シート!$A:$M,4,FALSE))</f>
        <v/>
      </c>
      <c r="D191" s="3"/>
      <c r="E191" s="3"/>
      <c r="F191" s="5" t="str">
        <f t="shared" si="28"/>
        <v/>
      </c>
      <c r="G191" s="126"/>
      <c r="H191" s="2" t="str">
        <f t="shared" si="25"/>
        <v/>
      </c>
      <c r="I191" s="3"/>
      <c r="J191" s="5" t="str">
        <f t="shared" si="29"/>
        <v/>
      </c>
      <c r="K191" s="126"/>
      <c r="L191" s="2" t="str">
        <f t="shared" si="26"/>
        <v/>
      </c>
    </row>
    <row r="192" spans="1:12">
      <c r="A192" s="2" t="str">
        <f t="shared" si="27"/>
        <v/>
      </c>
      <c r="B192" s="3"/>
      <c r="C192" s="2" t="str">
        <f>IF($A192="","",VLOOKUP($A192,選手情報入力シート!$A:$M,3,FALSE)&amp;" "&amp;VLOOKUP($A192,選手情報入力シート!$A:$M,4,FALSE))</f>
        <v/>
      </c>
      <c r="D192" s="3"/>
      <c r="E192" s="3"/>
      <c r="F192" s="5" t="str">
        <f t="shared" si="28"/>
        <v/>
      </c>
      <c r="G192" s="126"/>
      <c r="H192" s="2" t="str">
        <f t="shared" si="25"/>
        <v/>
      </c>
      <c r="I192" s="3"/>
      <c r="J192" s="5" t="str">
        <f t="shared" si="29"/>
        <v/>
      </c>
      <c r="K192" s="126"/>
      <c r="L192" s="2" t="str">
        <f t="shared" si="26"/>
        <v/>
      </c>
    </row>
    <row r="193" spans="1:12">
      <c r="A193" s="2" t="str">
        <f t="shared" si="27"/>
        <v/>
      </c>
      <c r="B193" s="3"/>
      <c r="C193" s="2" t="str">
        <f>IF($A193="","",VLOOKUP($A193,選手情報入力シート!$A:$M,3,FALSE)&amp;" "&amp;VLOOKUP($A193,選手情報入力シート!$A:$M,4,FALSE))</f>
        <v/>
      </c>
      <c r="D193" s="3"/>
      <c r="E193" s="3"/>
      <c r="F193" s="5" t="str">
        <f t="shared" si="28"/>
        <v/>
      </c>
      <c r="G193" s="126"/>
      <c r="H193" s="2" t="str">
        <f t="shared" si="25"/>
        <v/>
      </c>
      <c r="I193" s="3"/>
      <c r="J193" s="5" t="str">
        <f t="shared" si="29"/>
        <v/>
      </c>
      <c r="K193" s="126"/>
      <c r="L193" s="2" t="str">
        <f t="shared" si="26"/>
        <v/>
      </c>
    </row>
    <row r="194" spans="1:12">
      <c r="A194" s="2" t="str">
        <f t="shared" si="27"/>
        <v/>
      </c>
      <c r="B194" s="3"/>
      <c r="C194" s="2" t="str">
        <f>IF($A194="","",VLOOKUP($A194,選手情報入力シート!$A:$M,3,FALSE)&amp;" "&amp;VLOOKUP($A194,選手情報入力シート!$A:$M,4,FALSE))</f>
        <v/>
      </c>
      <c r="D194" s="3"/>
      <c r="E194" s="3"/>
      <c r="F194" s="5" t="str">
        <f t="shared" si="28"/>
        <v/>
      </c>
      <c r="G194" s="126"/>
      <c r="H194" s="2" t="str">
        <f t="shared" si="25"/>
        <v/>
      </c>
      <c r="I194" s="3"/>
      <c r="J194" s="5" t="str">
        <f t="shared" si="29"/>
        <v/>
      </c>
      <c r="K194" s="126"/>
      <c r="L194" s="2" t="str">
        <f t="shared" si="26"/>
        <v/>
      </c>
    </row>
    <row r="195" spans="1:12">
      <c r="A195" s="2" t="str">
        <f t="shared" si="27"/>
        <v/>
      </c>
      <c r="B195" s="3"/>
      <c r="C195" s="2" t="str">
        <f>IF($A195="","",VLOOKUP($A195,選手情報入力シート!$A:$M,3,FALSE)&amp;" "&amp;VLOOKUP($A195,選手情報入力シート!$A:$M,4,FALSE))</f>
        <v/>
      </c>
      <c r="D195" s="3"/>
      <c r="E195" s="3"/>
      <c r="F195" s="5" t="str">
        <f t="shared" si="28"/>
        <v/>
      </c>
      <c r="G195" s="126"/>
      <c r="H195" s="2" t="str">
        <f t="shared" si="25"/>
        <v/>
      </c>
      <c r="I195" s="3"/>
      <c r="J195" s="5" t="str">
        <f t="shared" si="29"/>
        <v/>
      </c>
      <c r="K195" s="126"/>
      <c r="L195" s="2" t="str">
        <f t="shared" si="26"/>
        <v/>
      </c>
    </row>
    <row r="196" spans="1:12">
      <c r="A196" s="2" t="str">
        <f t="shared" si="27"/>
        <v/>
      </c>
      <c r="B196" s="3"/>
      <c r="C196" s="2" t="str">
        <f>IF($A196="","",VLOOKUP($A196,選手情報入力シート!$A:$M,3,FALSE)&amp;" "&amp;VLOOKUP($A196,選手情報入力シート!$A:$M,4,FALSE))</f>
        <v/>
      </c>
      <c r="D196" s="3"/>
      <c r="E196" s="3"/>
      <c r="F196" s="5" t="str">
        <f t="shared" si="28"/>
        <v/>
      </c>
      <c r="G196" s="126"/>
      <c r="H196" s="2" t="str">
        <f t="shared" si="25"/>
        <v/>
      </c>
      <c r="I196" s="3"/>
      <c r="J196" s="5" t="str">
        <f t="shared" si="29"/>
        <v/>
      </c>
      <c r="K196" s="126"/>
      <c r="L196" s="2" t="str">
        <f t="shared" si="26"/>
        <v/>
      </c>
    </row>
    <row r="197" spans="1:12">
      <c r="A197" s="2" t="str">
        <f t="shared" si="27"/>
        <v/>
      </c>
      <c r="B197" s="3"/>
      <c r="C197" s="2" t="str">
        <f>IF($A197="","",VLOOKUP($A197,選手情報入力シート!$A:$M,3,FALSE)&amp;" "&amp;VLOOKUP($A197,選手情報入力シート!$A:$M,4,FALSE))</f>
        <v/>
      </c>
      <c r="D197" s="3"/>
      <c r="E197" s="3"/>
      <c r="F197" s="5" t="str">
        <f t="shared" si="28"/>
        <v/>
      </c>
      <c r="G197" s="126"/>
      <c r="H197" s="2" t="str">
        <f t="shared" si="25"/>
        <v/>
      </c>
      <c r="I197" s="3"/>
      <c r="J197" s="5" t="str">
        <f t="shared" si="29"/>
        <v/>
      </c>
      <c r="K197" s="126"/>
      <c r="L197" s="2" t="str">
        <f t="shared" si="26"/>
        <v/>
      </c>
    </row>
    <row r="198" spans="1:12">
      <c r="A198" s="2" t="str">
        <f t="shared" si="27"/>
        <v/>
      </c>
      <c r="B198" s="3"/>
      <c r="C198" s="2" t="str">
        <f>IF($A198="","",VLOOKUP($A198,選手情報入力シート!$A:$M,3,FALSE)&amp;" "&amp;VLOOKUP($A198,選手情報入力シート!$A:$M,4,FALSE))</f>
        <v/>
      </c>
      <c r="D198" s="3"/>
      <c r="E198" s="3"/>
      <c r="F198" s="5" t="str">
        <f t="shared" si="28"/>
        <v/>
      </c>
      <c r="G198" s="126"/>
      <c r="H198" s="2" t="str">
        <f t="shared" si="25"/>
        <v/>
      </c>
      <c r="I198" s="3"/>
      <c r="J198" s="5" t="str">
        <f t="shared" si="29"/>
        <v/>
      </c>
      <c r="K198" s="126"/>
      <c r="L198" s="2" t="str">
        <f t="shared" si="26"/>
        <v/>
      </c>
    </row>
    <row r="199" spans="1:12">
      <c r="A199" s="2" t="str">
        <f t="shared" si="27"/>
        <v/>
      </c>
      <c r="B199" s="3"/>
      <c r="C199" s="2" t="str">
        <f>IF($A199="","",VLOOKUP($A199,選手情報入力シート!$A:$M,3,FALSE)&amp;" "&amp;VLOOKUP($A199,選手情報入力シート!$A:$M,4,FALSE))</f>
        <v/>
      </c>
      <c r="D199" s="3"/>
      <c r="E199" s="3"/>
      <c r="F199" s="5" t="str">
        <f t="shared" si="28"/>
        <v/>
      </c>
      <c r="G199" s="126"/>
      <c r="H199" s="2" t="str">
        <f t="shared" si="25"/>
        <v/>
      </c>
      <c r="I199" s="3"/>
      <c r="J199" s="5" t="str">
        <f t="shared" si="29"/>
        <v/>
      </c>
      <c r="K199" s="126"/>
      <c r="L199" s="2" t="str">
        <f t="shared" si="26"/>
        <v/>
      </c>
    </row>
    <row r="200" spans="1:12">
      <c r="A200" s="2" t="str">
        <f t="shared" si="27"/>
        <v/>
      </c>
      <c r="B200" s="3"/>
      <c r="C200" s="2" t="str">
        <f>IF($A200="","",VLOOKUP($A200,選手情報入力シート!$A:$M,3,FALSE)&amp;" "&amp;VLOOKUP($A200,選手情報入力シート!$A:$M,4,FALSE))</f>
        <v/>
      </c>
      <c r="D200" s="3"/>
      <c r="E200" s="3"/>
      <c r="F200" s="5" t="str">
        <f t="shared" si="28"/>
        <v/>
      </c>
      <c r="G200" s="126"/>
      <c r="H200" s="2" t="str">
        <f t="shared" si="25"/>
        <v/>
      </c>
      <c r="I200" s="3"/>
      <c r="J200" s="5" t="str">
        <f t="shared" si="29"/>
        <v/>
      </c>
      <c r="K200" s="126"/>
      <c r="L200" s="2" t="str">
        <f t="shared" si="26"/>
        <v/>
      </c>
    </row>
    <row r="201" spans="1:12">
      <c r="A201" s="2" t="str">
        <f t="shared" si="27"/>
        <v/>
      </c>
      <c r="B201" s="3"/>
      <c r="C201" s="2" t="str">
        <f>IF($A201="","",VLOOKUP($A201,選手情報入力シート!$A:$M,3,FALSE)&amp;" "&amp;VLOOKUP($A201,選手情報入力シート!$A:$M,4,FALSE))</f>
        <v/>
      </c>
      <c r="D201" s="3"/>
      <c r="E201" s="3"/>
      <c r="F201" s="5" t="str">
        <f t="shared" si="28"/>
        <v/>
      </c>
      <c r="G201" s="126"/>
      <c r="H201" s="2" t="str">
        <f t="shared" si="25"/>
        <v/>
      </c>
      <c r="I201" s="3"/>
      <c r="J201" s="5" t="str">
        <f t="shared" si="29"/>
        <v/>
      </c>
      <c r="K201" s="126"/>
      <c r="L201" s="2" t="str">
        <f t="shared" si="26"/>
        <v/>
      </c>
    </row>
    <row r="202" spans="1:12">
      <c r="A202" s="2" t="str">
        <f t="shared" si="27"/>
        <v/>
      </c>
      <c r="B202" s="3"/>
      <c r="C202" s="2" t="str">
        <f>IF($A202="","",VLOOKUP($A202,選手情報入力シート!$A:$M,3,FALSE)&amp;" "&amp;VLOOKUP($A202,選手情報入力シート!$A:$M,4,FALSE))</f>
        <v/>
      </c>
      <c r="D202" s="3"/>
      <c r="E202" s="3"/>
      <c r="F202" s="5" t="str">
        <f t="shared" si="28"/>
        <v/>
      </c>
      <c r="G202" s="126"/>
      <c r="H202" s="2" t="str">
        <f t="shared" si="25"/>
        <v/>
      </c>
      <c r="I202" s="3"/>
      <c r="J202" s="5" t="str">
        <f t="shared" si="29"/>
        <v/>
      </c>
      <c r="K202" s="126"/>
      <c r="L202" s="2" t="str">
        <f t="shared" si="26"/>
        <v/>
      </c>
    </row>
    <row r="203" spans="1:12">
      <c r="A203" s="2" t="str">
        <f t="shared" si="27"/>
        <v/>
      </c>
      <c r="B203" s="3"/>
      <c r="C203" s="2" t="str">
        <f>IF($A203="","",VLOOKUP($A203,選手情報入力シート!$A:$M,3,FALSE)&amp;" "&amp;VLOOKUP($A203,選手情報入力シート!$A:$M,4,FALSE))</f>
        <v/>
      </c>
      <c r="D203" s="3"/>
      <c r="E203" s="3"/>
      <c r="F203" s="5" t="str">
        <f t="shared" si="28"/>
        <v/>
      </c>
      <c r="G203" s="126"/>
      <c r="H203" s="2" t="str">
        <f t="shared" si="25"/>
        <v/>
      </c>
      <c r="I203" s="3"/>
      <c r="J203" s="5" t="str">
        <f t="shared" si="29"/>
        <v/>
      </c>
      <c r="K203" s="126"/>
      <c r="L203" s="2" t="str">
        <f t="shared" si="26"/>
        <v/>
      </c>
    </row>
    <row r="204" spans="1:12">
      <c r="A204" s="2" t="str">
        <f t="shared" si="27"/>
        <v/>
      </c>
      <c r="B204" s="3"/>
      <c r="C204" s="2" t="str">
        <f>IF($A204="","",VLOOKUP($A204,選手情報入力シート!$A:$M,3,FALSE)&amp;" "&amp;VLOOKUP($A204,選手情報入力シート!$A:$M,4,FALSE))</f>
        <v/>
      </c>
      <c r="D204" s="3"/>
      <c r="E204" s="3"/>
      <c r="F204" s="5" t="str">
        <f t="shared" si="28"/>
        <v/>
      </c>
      <c r="G204" s="126"/>
      <c r="H204" s="2" t="str">
        <f t="shared" si="25"/>
        <v/>
      </c>
      <c r="I204" s="3"/>
      <c r="J204" s="5" t="str">
        <f t="shared" si="29"/>
        <v/>
      </c>
      <c r="K204" s="126"/>
      <c r="L204" s="2" t="str">
        <f t="shared" si="26"/>
        <v/>
      </c>
    </row>
    <row r="205" spans="1:12">
      <c r="A205" s="2" t="str">
        <f t="shared" si="27"/>
        <v/>
      </c>
      <c r="B205" s="3"/>
      <c r="C205" s="2" t="str">
        <f>IF($A205="","",VLOOKUP($A205,選手情報入力シート!$A:$M,3,FALSE)&amp;" "&amp;VLOOKUP($A205,選手情報入力シート!$A:$M,4,FALSE))</f>
        <v/>
      </c>
      <c r="D205" s="3"/>
      <c r="E205" s="3"/>
      <c r="F205" s="5" t="str">
        <f t="shared" si="28"/>
        <v/>
      </c>
      <c r="G205" s="126"/>
      <c r="H205" s="2" t="str">
        <f t="shared" si="25"/>
        <v/>
      </c>
      <c r="I205" s="3"/>
      <c r="J205" s="5" t="str">
        <f t="shared" si="29"/>
        <v/>
      </c>
      <c r="K205" s="126"/>
      <c r="L205" s="2" t="str">
        <f t="shared" si="26"/>
        <v/>
      </c>
    </row>
    <row r="206" spans="1:12">
      <c r="A206" s="2" t="str">
        <f t="shared" si="27"/>
        <v/>
      </c>
      <c r="B206" s="3"/>
      <c r="C206" s="2" t="str">
        <f>IF($A206="","",VLOOKUP($A206,選手情報入力シート!$A:$M,3,FALSE)&amp;" "&amp;VLOOKUP($A206,選手情報入力シート!$A:$M,4,FALSE))</f>
        <v/>
      </c>
      <c r="D206" s="3"/>
      <c r="E206" s="3"/>
      <c r="F206" s="5" t="str">
        <f t="shared" si="28"/>
        <v/>
      </c>
      <c r="G206" s="126"/>
      <c r="H206" s="2" t="str">
        <f t="shared" ref="H206:H212" si="30">IF(E206="","",IF(INT(E206/19)+1=$D206,"OK","ERROR"))</f>
        <v/>
      </c>
      <c r="I206" s="3"/>
      <c r="J206" s="5" t="str">
        <f t="shared" si="29"/>
        <v/>
      </c>
      <c r="K206" s="126"/>
      <c r="L206" s="2" t="str">
        <f t="shared" ref="L206:L212" si="31">IF(I206="","",IF(INT(I206/19)+1=$D206,"OK","ERROR"))</f>
        <v/>
      </c>
    </row>
    <row r="207" spans="1:12">
      <c r="A207" s="2" t="str">
        <f t="shared" si="27"/>
        <v/>
      </c>
      <c r="B207" s="3"/>
      <c r="C207" s="2" t="str">
        <f>IF($A207="","",VLOOKUP($A207,選手情報入力シート!$A:$M,3,FALSE)&amp;" "&amp;VLOOKUP($A207,選手情報入力シート!$A:$M,4,FALSE))</f>
        <v/>
      </c>
      <c r="D207" s="3"/>
      <c r="E207" s="3"/>
      <c r="F207" s="5" t="str">
        <f t="shared" si="28"/>
        <v/>
      </c>
      <c r="G207" s="126"/>
      <c r="H207" s="2" t="str">
        <f t="shared" si="30"/>
        <v/>
      </c>
      <c r="I207" s="3"/>
      <c r="J207" s="5" t="str">
        <f t="shared" si="29"/>
        <v/>
      </c>
      <c r="K207" s="126"/>
      <c r="L207" s="2" t="str">
        <f t="shared" si="31"/>
        <v/>
      </c>
    </row>
    <row r="208" spans="1:12">
      <c r="A208" s="2" t="str">
        <f t="shared" si="27"/>
        <v/>
      </c>
      <c r="B208" s="3"/>
      <c r="C208" s="2" t="str">
        <f>IF($A208="","",VLOOKUP($A208,選手情報入力シート!$A:$M,3,FALSE)&amp;" "&amp;VLOOKUP($A208,選手情報入力シート!$A:$M,4,FALSE))</f>
        <v/>
      </c>
      <c r="D208" s="3"/>
      <c r="E208" s="3"/>
      <c r="F208" s="5" t="str">
        <f t="shared" si="28"/>
        <v/>
      </c>
      <c r="G208" s="126"/>
      <c r="H208" s="2" t="str">
        <f t="shared" si="30"/>
        <v/>
      </c>
      <c r="I208" s="3"/>
      <c r="J208" s="5" t="str">
        <f t="shared" si="29"/>
        <v/>
      </c>
      <c r="K208" s="126"/>
      <c r="L208" s="2" t="str">
        <f t="shared" si="31"/>
        <v/>
      </c>
    </row>
    <row r="209" spans="1:14">
      <c r="A209" s="2" t="str">
        <f t="shared" si="27"/>
        <v/>
      </c>
      <c r="B209" s="3"/>
      <c r="C209" s="2" t="str">
        <f>IF($A209="","",VLOOKUP($A209,選手情報入力シート!$A:$M,3,FALSE)&amp;" "&amp;VLOOKUP($A209,選手情報入力シート!$A:$M,4,FALSE))</f>
        <v/>
      </c>
      <c r="D209" s="3"/>
      <c r="E209" s="3"/>
      <c r="F209" s="5" t="str">
        <f t="shared" si="28"/>
        <v/>
      </c>
      <c r="G209" s="126"/>
      <c r="H209" s="2" t="str">
        <f t="shared" si="30"/>
        <v/>
      </c>
      <c r="I209" s="3"/>
      <c r="J209" s="5" t="str">
        <f t="shared" si="29"/>
        <v/>
      </c>
      <c r="K209" s="126"/>
      <c r="L209" s="2" t="str">
        <f t="shared" si="31"/>
        <v/>
      </c>
    </row>
    <row r="210" spans="1:14">
      <c r="A210" s="2" t="str">
        <f t="shared" si="27"/>
        <v/>
      </c>
      <c r="B210" s="3"/>
      <c r="C210" s="2" t="str">
        <f>IF($A210="","",VLOOKUP($A210,選手情報入力シート!$A:$M,3,FALSE)&amp;" "&amp;VLOOKUP($A210,選手情報入力シート!$A:$M,4,FALSE))</f>
        <v/>
      </c>
      <c r="D210" s="3"/>
      <c r="E210" s="3"/>
      <c r="F210" s="5" t="str">
        <f t="shared" si="28"/>
        <v/>
      </c>
      <c r="G210" s="126"/>
      <c r="H210" s="2" t="str">
        <f t="shared" si="30"/>
        <v/>
      </c>
      <c r="I210" s="3"/>
      <c r="J210" s="5" t="str">
        <f t="shared" si="29"/>
        <v/>
      </c>
      <c r="K210" s="126"/>
      <c r="L210" s="2" t="str">
        <f t="shared" si="31"/>
        <v/>
      </c>
    </row>
    <row r="211" spans="1:14">
      <c r="A211" s="2" t="str">
        <f t="shared" si="27"/>
        <v/>
      </c>
      <c r="B211" s="3"/>
      <c r="C211" s="2" t="str">
        <f>IF($A211="","",VLOOKUP($A211,選手情報入力シート!$A:$M,3,FALSE)&amp;" "&amp;VLOOKUP($A211,選手情報入力シート!$A:$M,4,FALSE))</f>
        <v/>
      </c>
      <c r="D211" s="3"/>
      <c r="E211" s="3"/>
      <c r="F211" s="5" t="str">
        <f t="shared" si="28"/>
        <v/>
      </c>
      <c r="G211" s="126"/>
      <c r="H211" s="2" t="str">
        <f t="shared" si="30"/>
        <v/>
      </c>
      <c r="I211" s="3"/>
      <c r="J211" s="5" t="str">
        <f t="shared" si="29"/>
        <v/>
      </c>
      <c r="K211" s="126"/>
      <c r="L211" s="2" t="str">
        <f t="shared" si="31"/>
        <v/>
      </c>
    </row>
    <row r="212" spans="1:14">
      <c r="A212" s="2" t="str">
        <f t="shared" si="27"/>
        <v/>
      </c>
      <c r="B212" s="3"/>
      <c r="C212" s="2" t="str">
        <f>IF($A212="","",VLOOKUP($A212,選手情報入力シート!$A:$M,3,FALSE)&amp;" "&amp;VLOOKUP($A212,選手情報入力シート!$A:$M,4,FALSE))</f>
        <v/>
      </c>
      <c r="D212" s="3"/>
      <c r="E212" s="3"/>
      <c r="F212" s="5" t="str">
        <f t="shared" si="28"/>
        <v/>
      </c>
      <c r="G212" s="126"/>
      <c r="H212" s="2" t="str">
        <f t="shared" si="30"/>
        <v/>
      </c>
      <c r="I212" s="3"/>
      <c r="J212" s="5" t="str">
        <f t="shared" si="29"/>
        <v/>
      </c>
      <c r="K212" s="126"/>
      <c r="L212" s="2" t="str">
        <f t="shared" si="31"/>
        <v/>
      </c>
    </row>
    <row r="213" spans="1:14">
      <c r="A213" s="8"/>
      <c r="F213"/>
      <c r="K213"/>
      <c r="N213"/>
    </row>
    <row r="214" spans="1:14">
      <c r="A214" s="8"/>
      <c r="F214"/>
      <c r="K214"/>
      <c r="N214"/>
    </row>
    <row r="215" spans="1:14">
      <c r="A215" s="8"/>
      <c r="F215"/>
      <c r="K215"/>
      <c r="N215"/>
    </row>
    <row r="216" spans="1:14">
      <c r="A216" s="8"/>
      <c r="F216"/>
      <c r="K216"/>
      <c r="N216"/>
    </row>
    <row r="217" spans="1:14">
      <c r="A217" s="8"/>
      <c r="F217"/>
      <c r="K217"/>
      <c r="N217"/>
    </row>
    <row r="218" spans="1:14">
      <c r="A218" s="8"/>
      <c r="F218"/>
      <c r="K218"/>
      <c r="N218"/>
    </row>
    <row r="219" spans="1:14">
      <c r="A219" s="8"/>
      <c r="F219"/>
      <c r="K219"/>
      <c r="N219"/>
    </row>
    <row r="220" spans="1:14">
      <c r="A220" s="8"/>
      <c r="F220"/>
      <c r="K220"/>
      <c r="N220"/>
    </row>
    <row r="221" spans="1:14">
      <c r="A221" s="8"/>
      <c r="F221"/>
      <c r="K221"/>
      <c r="N221"/>
    </row>
    <row r="222" spans="1:14">
      <c r="A222" s="8"/>
      <c r="F222"/>
      <c r="K222"/>
      <c r="N222"/>
    </row>
    <row r="223" spans="1:14">
      <c r="A223" s="8"/>
      <c r="F223"/>
      <c r="K223"/>
      <c r="N223"/>
    </row>
    <row r="224" spans="1:14">
      <c r="A224" s="8"/>
      <c r="F224"/>
      <c r="K224"/>
      <c r="N224"/>
    </row>
    <row r="225" spans="1:14">
      <c r="A225" s="8"/>
      <c r="F225"/>
      <c r="K225"/>
      <c r="N225"/>
    </row>
    <row r="226" spans="1:14">
      <c r="A226" s="8"/>
      <c r="F226"/>
      <c r="K226"/>
      <c r="N226"/>
    </row>
    <row r="227" spans="1:14">
      <c r="A227" s="8"/>
      <c r="F227"/>
      <c r="K227"/>
      <c r="N227"/>
    </row>
    <row r="228" spans="1:14">
      <c r="A228" s="8"/>
      <c r="F228"/>
      <c r="K228"/>
      <c r="N228"/>
    </row>
    <row r="229" spans="1:14">
      <c r="A229" s="8"/>
      <c r="F229"/>
      <c r="K229"/>
      <c r="N229"/>
    </row>
    <row r="230" spans="1:14">
      <c r="A230" s="8"/>
      <c r="F230"/>
      <c r="K230"/>
      <c r="N230"/>
    </row>
    <row r="231" spans="1:14">
      <c r="A231" s="8"/>
      <c r="F231"/>
      <c r="K231"/>
      <c r="N231"/>
    </row>
    <row r="232" spans="1:14">
      <c r="A232" s="8"/>
      <c r="F232"/>
      <c r="K232"/>
      <c r="N232"/>
    </row>
    <row r="233" spans="1:14">
      <c r="A233" s="8"/>
      <c r="F233"/>
      <c r="K233"/>
      <c r="N233"/>
    </row>
    <row r="234" spans="1:14">
      <c r="A234" s="8"/>
      <c r="F234"/>
      <c r="K234"/>
      <c r="N234"/>
    </row>
    <row r="235" spans="1:14">
      <c r="A235" s="8"/>
      <c r="F235"/>
      <c r="K235"/>
      <c r="N235"/>
    </row>
    <row r="236" spans="1:14">
      <c r="A236" s="8"/>
      <c r="F236"/>
      <c r="K236"/>
      <c r="N236"/>
    </row>
    <row r="237" spans="1:14">
      <c r="A237" s="8"/>
      <c r="F237"/>
      <c r="K237"/>
      <c r="N237"/>
    </row>
    <row r="238" spans="1:14">
      <c r="A238" s="8"/>
      <c r="F238"/>
      <c r="K238"/>
      <c r="N238"/>
    </row>
    <row r="239" spans="1:14">
      <c r="A239" s="8"/>
      <c r="F239"/>
      <c r="K239"/>
      <c r="N239"/>
    </row>
    <row r="240" spans="1:14">
      <c r="A240" s="8"/>
      <c r="F240"/>
      <c r="K240"/>
      <c r="N240"/>
    </row>
    <row r="241" spans="1:14">
      <c r="A241" s="8"/>
      <c r="F241"/>
      <c r="K241"/>
      <c r="N241"/>
    </row>
    <row r="242" spans="1:14">
      <c r="A242" s="8"/>
      <c r="F242"/>
      <c r="K242"/>
      <c r="N242"/>
    </row>
    <row r="243" spans="1:14">
      <c r="A243" s="8"/>
      <c r="F243"/>
      <c r="K243"/>
      <c r="N243"/>
    </row>
    <row r="244" spans="1:14">
      <c r="A244" s="8"/>
      <c r="F244"/>
      <c r="K244"/>
      <c r="N244"/>
    </row>
    <row r="245" spans="1:14">
      <c r="A245" s="8"/>
      <c r="F245"/>
      <c r="K245"/>
      <c r="N245"/>
    </row>
    <row r="246" spans="1:14">
      <c r="A246" s="8"/>
      <c r="F246"/>
      <c r="K246"/>
      <c r="N246"/>
    </row>
    <row r="247" spans="1:14">
      <c r="A247" s="8"/>
      <c r="F247"/>
      <c r="K247"/>
      <c r="N247"/>
    </row>
    <row r="248" spans="1:14">
      <c r="A248" s="8"/>
      <c r="F248"/>
      <c r="K248"/>
      <c r="N248"/>
    </row>
    <row r="249" spans="1:14">
      <c r="A249" s="8"/>
      <c r="F249"/>
      <c r="K249"/>
      <c r="N249"/>
    </row>
    <row r="250" spans="1:14">
      <c r="A250" s="8"/>
      <c r="F250"/>
      <c r="K250"/>
      <c r="N250"/>
    </row>
    <row r="251" spans="1:14">
      <c r="A251" s="8"/>
      <c r="F251"/>
      <c r="K251"/>
      <c r="N251"/>
    </row>
    <row r="252" spans="1:14">
      <c r="A252" s="8"/>
      <c r="F252"/>
      <c r="K252"/>
      <c r="N252"/>
    </row>
    <row r="253" spans="1:14">
      <c r="A253" s="8"/>
      <c r="F253"/>
      <c r="K253"/>
      <c r="N253"/>
    </row>
    <row r="254" spans="1:14">
      <c r="A254" s="8"/>
      <c r="F254"/>
      <c r="K254"/>
      <c r="N254"/>
    </row>
    <row r="255" spans="1:14">
      <c r="A255" s="8"/>
      <c r="F255"/>
      <c r="K255"/>
      <c r="N255"/>
    </row>
    <row r="256" spans="1:14">
      <c r="A256" s="8"/>
      <c r="F256"/>
      <c r="K256"/>
      <c r="N256"/>
    </row>
    <row r="257" spans="1:14">
      <c r="A257" s="8"/>
      <c r="F257"/>
      <c r="K257"/>
      <c r="N257"/>
    </row>
    <row r="258" spans="1:14">
      <c r="A258" s="8"/>
      <c r="F258"/>
      <c r="K258"/>
      <c r="N258"/>
    </row>
    <row r="259" spans="1:14">
      <c r="A259" s="8"/>
      <c r="F259"/>
      <c r="K259"/>
      <c r="N259"/>
    </row>
    <row r="260" spans="1:14">
      <c r="A260" s="8"/>
      <c r="F260"/>
      <c r="K260"/>
      <c r="N260"/>
    </row>
    <row r="261" spans="1:14">
      <c r="A261" s="8"/>
      <c r="F261"/>
      <c r="K261"/>
      <c r="N261"/>
    </row>
    <row r="262" spans="1:14">
      <c r="A262" s="8"/>
      <c r="F262"/>
      <c r="K262"/>
      <c r="N262"/>
    </row>
    <row r="263" spans="1:14">
      <c r="A263" s="8"/>
      <c r="F263"/>
      <c r="K263"/>
      <c r="N263"/>
    </row>
    <row r="264" spans="1:14">
      <c r="A264" s="8"/>
      <c r="F264"/>
      <c r="K264"/>
      <c r="N264"/>
    </row>
    <row r="265" spans="1:14">
      <c r="A265" s="8"/>
      <c r="F265"/>
      <c r="K265"/>
      <c r="N265"/>
    </row>
    <row r="266" spans="1:14">
      <c r="A266" s="8"/>
      <c r="F266"/>
      <c r="K266"/>
      <c r="N266"/>
    </row>
    <row r="267" spans="1:14">
      <c r="A267" s="8"/>
      <c r="F267"/>
      <c r="K267"/>
      <c r="N267"/>
    </row>
    <row r="268" spans="1:14">
      <c r="A268" s="8"/>
      <c r="F268"/>
      <c r="K268"/>
      <c r="N268"/>
    </row>
    <row r="269" spans="1:14">
      <c r="A269" s="8"/>
      <c r="F269"/>
      <c r="K269"/>
      <c r="N269"/>
    </row>
    <row r="270" spans="1:14">
      <c r="A270" s="8"/>
      <c r="F270"/>
      <c r="K270"/>
      <c r="N270"/>
    </row>
    <row r="271" spans="1:14">
      <c r="A271" s="8"/>
      <c r="F271"/>
      <c r="K271"/>
      <c r="N271"/>
    </row>
    <row r="272" spans="1:14">
      <c r="A272" s="8"/>
      <c r="F272"/>
      <c r="K272"/>
      <c r="N272"/>
    </row>
    <row r="273" spans="1:14">
      <c r="A273" s="8"/>
      <c r="F273"/>
      <c r="K273"/>
      <c r="N273"/>
    </row>
    <row r="274" spans="1:14">
      <c r="A274" s="8"/>
      <c r="F274"/>
      <c r="K274"/>
      <c r="N274"/>
    </row>
    <row r="275" spans="1:14">
      <c r="A275" s="8"/>
      <c r="F275"/>
      <c r="K275"/>
      <c r="N275"/>
    </row>
    <row r="276" spans="1:14">
      <c r="A276" s="8"/>
      <c r="F276"/>
      <c r="K276"/>
      <c r="N276"/>
    </row>
    <row r="277" spans="1:14">
      <c r="A277" s="8"/>
      <c r="F277"/>
      <c r="K277"/>
      <c r="N277"/>
    </row>
    <row r="278" spans="1:14">
      <c r="A278" s="8"/>
      <c r="F278"/>
      <c r="K278"/>
      <c r="N278"/>
    </row>
    <row r="279" spans="1:14">
      <c r="A279" s="8"/>
      <c r="F279"/>
      <c r="K279"/>
      <c r="N279"/>
    </row>
    <row r="280" spans="1:14">
      <c r="A280" s="8"/>
      <c r="F280"/>
      <c r="K280"/>
      <c r="N280"/>
    </row>
    <row r="281" spans="1:14">
      <c r="A281" s="8"/>
      <c r="F281"/>
      <c r="K281"/>
      <c r="N281"/>
    </row>
  </sheetData>
  <protectedRanges>
    <protectedRange sqref="C3:C8 E3 I3:I8 K3 D13:E212 B13:B212 G13:G212 I13:I212 K13:K212" name="範囲1"/>
  </protectedRanges>
  <sortState xmlns:xlrd2="http://schemas.microsoft.com/office/spreadsheetml/2017/richdata2" ref="A12:B43">
    <sortCondition ref="A12:A43"/>
  </sortState>
  <mergeCells count="4">
    <mergeCell ref="B11:D11"/>
    <mergeCell ref="E11:H11"/>
    <mergeCell ref="I11:L11"/>
    <mergeCell ref="C10:L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</sheetPr>
  <dimension ref="A1:S233"/>
  <sheetViews>
    <sheetView view="pageBreakPreview" zoomScale="60" zoomScaleNormal="100" workbookViewId="0">
      <selection activeCell="O5" sqref="O5"/>
    </sheetView>
  </sheetViews>
  <sheetFormatPr defaultColWidth="10.625" defaultRowHeight="18.75"/>
  <cols>
    <col min="1" max="1" width="10.625" style="46"/>
    <col min="2" max="5" width="7.625" style="46" customWidth="1"/>
    <col min="6" max="6" width="13.625" style="46" customWidth="1"/>
    <col min="7" max="7" width="7.625" style="46" customWidth="1"/>
    <col min="8" max="8" width="11" style="46" customWidth="1"/>
    <col min="9" max="12" width="7.625" style="46" customWidth="1"/>
    <col min="13" max="13" width="8.625" style="46" customWidth="1"/>
    <col min="14" max="14" width="7.625" style="46" customWidth="1"/>
    <col min="15" max="15" width="51.375" style="46" customWidth="1"/>
    <col min="16" max="16384" width="10.625" style="46"/>
  </cols>
  <sheetData>
    <row r="1" spans="1:19" ht="29.25" customHeight="1">
      <c r="A1" s="85" t="s">
        <v>354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9" ht="18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7" t="s">
        <v>355</v>
      </c>
      <c r="N2" s="45"/>
    </row>
    <row r="3" spans="1:19" ht="18" customHeight="1" thickBot="1">
      <c r="A3" s="48" t="s">
        <v>356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9"/>
      <c r="N3" s="45"/>
      <c r="O3" s="46" t="s">
        <v>357</v>
      </c>
    </row>
    <row r="4" spans="1:19" ht="18" customHeight="1"/>
    <row r="5" spans="1:19" s="51" customFormat="1" ht="18" customHeight="1">
      <c r="A5" s="50" t="s">
        <v>358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9" s="51" customFormat="1" ht="18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9" s="51" customFormat="1" ht="18" customHeight="1" thickBot="1">
      <c r="C7" s="52"/>
      <c r="D7" s="52"/>
      <c r="E7" s="52"/>
      <c r="F7" s="49">
        <v>2021</v>
      </c>
      <c r="G7" s="53" t="s">
        <v>359</v>
      </c>
      <c r="H7" s="49"/>
      <c r="I7" s="51" t="s">
        <v>360</v>
      </c>
      <c r="J7" s="171"/>
      <c r="K7" s="172"/>
      <c r="L7" s="51" t="s">
        <v>361</v>
      </c>
    </row>
    <row r="8" spans="1:19" s="51" customFormat="1" ht="18" customHeight="1">
      <c r="A8" s="54"/>
      <c r="B8" s="55"/>
    </row>
    <row r="9" spans="1:19" ht="18" customHeight="1">
      <c r="B9" s="56"/>
      <c r="C9" s="173" t="str">
        <f>所属情報入力シート!F2</f>
        <v/>
      </c>
      <c r="D9" s="173"/>
      <c r="E9" s="173"/>
      <c r="F9" s="173"/>
      <c r="G9" s="173"/>
      <c r="H9" s="173"/>
      <c r="I9" s="173"/>
      <c r="J9" s="173"/>
      <c r="K9" s="57"/>
    </row>
    <row r="10" spans="1:19" ht="18" customHeight="1">
      <c r="A10" s="50" t="s">
        <v>362</v>
      </c>
      <c r="B10" s="58"/>
      <c r="C10" s="173"/>
      <c r="D10" s="173"/>
      <c r="E10" s="173"/>
      <c r="F10" s="173"/>
      <c r="G10" s="173"/>
      <c r="H10" s="173"/>
      <c r="I10" s="173"/>
      <c r="J10" s="173"/>
      <c r="K10" s="57"/>
      <c r="L10" s="55"/>
    </row>
    <row r="11" spans="1:19" ht="18" customHeight="1" thickBot="1"/>
    <row r="12" spans="1:19" ht="18" customHeight="1">
      <c r="A12" s="50" t="s">
        <v>363</v>
      </c>
      <c r="B12" s="174"/>
      <c r="C12" s="175"/>
      <c r="D12" s="175"/>
      <c r="E12" s="176"/>
      <c r="F12" s="180" t="s">
        <v>364</v>
      </c>
      <c r="G12" s="59"/>
      <c r="H12" s="59" t="s">
        <v>365</v>
      </c>
      <c r="I12" s="174"/>
      <c r="J12" s="175"/>
      <c r="K12" s="175"/>
      <c r="L12" s="176"/>
      <c r="M12" s="180" t="s">
        <v>366</v>
      </c>
      <c r="N12" s="59"/>
    </row>
    <row r="13" spans="1:19" ht="18" customHeight="1" thickBot="1">
      <c r="A13" s="55" t="s">
        <v>367</v>
      </c>
      <c r="B13" s="177"/>
      <c r="C13" s="178"/>
      <c r="D13" s="178"/>
      <c r="E13" s="179"/>
      <c r="F13" s="180"/>
      <c r="G13" s="59"/>
      <c r="H13" s="59" t="s">
        <v>367</v>
      </c>
      <c r="I13" s="177"/>
      <c r="J13" s="178"/>
      <c r="K13" s="178"/>
      <c r="L13" s="179"/>
      <c r="M13" s="180"/>
      <c r="N13" s="59"/>
    </row>
    <row r="14" spans="1:19" ht="18" customHeight="1" thickBot="1">
      <c r="A14" s="125" t="s">
        <v>368</v>
      </c>
      <c r="B14" s="61"/>
      <c r="C14" s="61"/>
      <c r="D14" s="61"/>
      <c r="E14" s="61"/>
      <c r="F14" s="60"/>
      <c r="G14" s="60"/>
      <c r="H14" s="60"/>
      <c r="I14" s="57"/>
      <c r="J14" s="57"/>
      <c r="K14" s="57"/>
      <c r="L14" s="57"/>
      <c r="M14" s="60"/>
      <c r="N14" s="60"/>
    </row>
    <row r="15" spans="1:19" ht="18" customHeight="1">
      <c r="H15" s="46" t="s">
        <v>365</v>
      </c>
      <c r="I15" s="174"/>
      <c r="J15" s="175"/>
      <c r="K15" s="175"/>
      <c r="L15" s="176"/>
      <c r="M15" s="62"/>
      <c r="N15" s="62"/>
      <c r="O15" s="63" t="s">
        <v>369</v>
      </c>
      <c r="P15" s="45"/>
      <c r="Q15" s="45"/>
      <c r="R15" s="45"/>
      <c r="S15" s="45"/>
    </row>
    <row r="16" spans="1:19" ht="18" customHeight="1" thickBot="1">
      <c r="E16" s="59" t="s">
        <v>370</v>
      </c>
      <c r="F16" s="59" t="s">
        <v>371</v>
      </c>
      <c r="H16" s="59" t="s">
        <v>372</v>
      </c>
      <c r="I16" s="177"/>
      <c r="J16" s="178"/>
      <c r="K16" s="178"/>
      <c r="L16" s="179"/>
      <c r="M16" s="62"/>
      <c r="N16" s="62"/>
      <c r="O16" s="63" t="s">
        <v>373</v>
      </c>
    </row>
    <row r="17" spans="1:15" ht="18" customHeight="1" thickBot="1">
      <c r="A17" s="64"/>
      <c r="B17" s="182" t="s">
        <v>374</v>
      </c>
      <c r="C17" s="65" t="s">
        <v>375</v>
      </c>
      <c r="D17" s="79"/>
      <c r="E17" s="100">
        <f>SUM(データとりまとめシート!P12:P28)-データとりまとめシート!P22</f>
        <v>0</v>
      </c>
      <c r="F17" s="101">
        <f>SUM(データとりまとめシート!P29:P43)-データとりまとめシート!P37</f>
        <v>0</v>
      </c>
      <c r="G17" s="60"/>
      <c r="H17" s="66"/>
      <c r="I17" s="67"/>
      <c r="J17" s="67"/>
      <c r="K17" s="67"/>
      <c r="L17" s="67"/>
      <c r="M17" s="45"/>
      <c r="N17" s="45"/>
      <c r="O17" s="68"/>
    </row>
    <row r="18" spans="1:15" ht="18" customHeight="1" thickBot="1">
      <c r="A18" s="64"/>
      <c r="B18" s="182"/>
      <c r="C18" s="65" t="s">
        <v>376</v>
      </c>
      <c r="D18" s="80"/>
      <c r="E18" s="102">
        <f>データとりまとめシート!P22</f>
        <v>0</v>
      </c>
      <c r="F18" s="100">
        <f>データとりまとめシート!P37</f>
        <v>0</v>
      </c>
      <c r="G18" s="60"/>
      <c r="H18" s="59" t="s">
        <v>377</v>
      </c>
      <c r="I18" s="174"/>
      <c r="J18" s="175"/>
      <c r="K18" s="175"/>
      <c r="L18" s="176"/>
      <c r="O18" s="68"/>
    </row>
    <row r="19" spans="1:15" ht="18" customHeight="1" thickBot="1">
      <c r="A19" s="64"/>
      <c r="B19" s="182" t="s">
        <v>378</v>
      </c>
      <c r="C19" s="69" t="s">
        <v>379</v>
      </c>
      <c r="D19" s="70"/>
      <c r="E19" s="71">
        <f>E17*500</f>
        <v>0</v>
      </c>
      <c r="F19" s="72">
        <f>F17*500</f>
        <v>0</v>
      </c>
      <c r="G19" s="60"/>
      <c r="H19" s="60" t="s">
        <v>380</v>
      </c>
      <c r="I19" s="177"/>
      <c r="J19" s="178"/>
      <c r="K19" s="178"/>
      <c r="L19" s="179"/>
    </row>
    <row r="20" spans="1:15" ht="18" customHeight="1">
      <c r="A20" s="64"/>
      <c r="B20" s="182"/>
      <c r="C20" s="69" t="s">
        <v>381</v>
      </c>
      <c r="D20" s="73"/>
      <c r="E20" s="74">
        <f>E18*800</f>
        <v>0</v>
      </c>
      <c r="F20" s="74">
        <f>F18*800</f>
        <v>0</v>
      </c>
      <c r="G20" s="60"/>
      <c r="H20" s="59" t="s">
        <v>377</v>
      </c>
      <c r="I20" s="174"/>
      <c r="J20" s="175"/>
      <c r="K20" s="175"/>
      <c r="L20" s="176"/>
    </row>
    <row r="21" spans="1:15" ht="18" customHeight="1" thickBot="1">
      <c r="A21" s="64"/>
      <c r="B21" s="182" t="s">
        <v>382</v>
      </c>
      <c r="C21" s="183">
        <f>E19+E20+F19+F20</f>
        <v>0</v>
      </c>
      <c r="D21" s="184"/>
      <c r="E21" s="184"/>
      <c r="F21" s="185"/>
      <c r="G21" s="60"/>
      <c r="H21" s="60" t="s">
        <v>383</v>
      </c>
      <c r="I21" s="177"/>
      <c r="J21" s="178"/>
      <c r="K21" s="178"/>
      <c r="L21" s="179"/>
    </row>
    <row r="22" spans="1:15" ht="18" customHeight="1">
      <c r="A22" s="64"/>
      <c r="B22" s="182"/>
      <c r="C22" s="186"/>
      <c r="D22" s="187"/>
      <c r="E22" s="187"/>
      <c r="F22" s="188"/>
      <c r="H22" s="59" t="s">
        <v>377</v>
      </c>
      <c r="I22" s="189"/>
      <c r="J22" s="190"/>
      <c r="K22" s="190"/>
      <c r="L22" s="191"/>
    </row>
    <row r="23" spans="1:15" ht="18" customHeight="1" thickBot="1">
      <c r="B23" s="75"/>
      <c r="C23" s="76"/>
      <c r="D23" s="76"/>
      <c r="E23" s="76"/>
      <c r="F23" s="77"/>
      <c r="G23" s="78"/>
      <c r="H23" s="60" t="s">
        <v>384</v>
      </c>
      <c r="I23" s="192"/>
      <c r="J23" s="193"/>
      <c r="K23" s="193"/>
      <c r="L23" s="194"/>
    </row>
    <row r="24" spans="1:15" ht="18" customHeight="1"/>
    <row r="25" spans="1:15" ht="22.5" customHeight="1">
      <c r="A25" s="46" t="s">
        <v>302</v>
      </c>
      <c r="H25" s="46" t="s">
        <v>303</v>
      </c>
    </row>
    <row r="26" spans="1:15" ht="32.25" customHeight="1">
      <c r="A26" s="98" t="s">
        <v>3</v>
      </c>
      <c r="B26" s="181" t="s">
        <v>385</v>
      </c>
      <c r="C26" s="181"/>
      <c r="D26" s="98" t="s">
        <v>386</v>
      </c>
      <c r="E26" s="98" t="s">
        <v>387</v>
      </c>
      <c r="F26" s="99" t="s">
        <v>388</v>
      </c>
      <c r="H26" s="98" t="s">
        <v>3</v>
      </c>
      <c r="I26" s="181" t="s">
        <v>385</v>
      </c>
      <c r="J26" s="181"/>
      <c r="K26" s="98" t="s">
        <v>386</v>
      </c>
      <c r="L26" s="98" t="s">
        <v>387</v>
      </c>
      <c r="M26" s="99" t="s">
        <v>388</v>
      </c>
    </row>
    <row r="27" spans="1:15" ht="16.5" customHeight="1">
      <c r="A27" s="81" t="str">
        <f>IF(データとりまとめシート!C3="","ー",データとりまとめシート!C3)</f>
        <v>ー</v>
      </c>
      <c r="B27" s="168" t="str">
        <f>IF(データとりまとめシート!D3="","ー",データとりまとめシート!D3)</f>
        <v>ー</v>
      </c>
      <c r="C27" s="168" t="str">
        <f>IF(データとりまとめシート!E3="","",データとりまとめシート!E3)</f>
        <v/>
      </c>
      <c r="D27" s="81" t="str">
        <f>IF(A27="―","―","男")</f>
        <v>―</v>
      </c>
      <c r="E27" s="170" t="str">
        <f>IF(データとりまとめシート!E3="","―",データとりまとめシート!E3)</f>
        <v>―</v>
      </c>
      <c r="F27" s="81" t="str">
        <f>IF(A27="―","―","有")</f>
        <v>―</v>
      </c>
      <c r="H27" s="81" t="str">
        <f>IF(データとりまとめシート!I3="","―",データとりまとめシート!I3)</f>
        <v>―</v>
      </c>
      <c r="I27" s="168" t="str">
        <f>IF(データとりまとめシート!J3="","―",データとりまとめシート!J3)</f>
        <v>―</v>
      </c>
      <c r="J27" s="168" t="str">
        <f>IF(データとりまとめシート!L3="","",データとりまとめシート!L3)</f>
        <v/>
      </c>
      <c r="K27" s="81" t="str">
        <f>IF(H27="―","―","女")</f>
        <v>―</v>
      </c>
      <c r="L27" s="170" t="str">
        <f>IF(データとりまとめシート!K3="","―",データとりまとめシート!K3)</f>
        <v>―</v>
      </c>
      <c r="M27" s="81" t="str">
        <f>IF(H27="―","―","有")</f>
        <v>―</v>
      </c>
    </row>
    <row r="28" spans="1:15" ht="16.5" customHeight="1">
      <c r="A28" s="81" t="str">
        <f>IF(データとりまとめシート!C4="","ー",データとりまとめシート!C4)</f>
        <v>ー</v>
      </c>
      <c r="B28" s="168" t="str">
        <f>IF(データとりまとめシート!D4="","ー",データとりまとめシート!D4)</f>
        <v>ー</v>
      </c>
      <c r="C28" s="168" t="str">
        <f>IF(データとりまとめシート!E4="","",データとりまとめシート!E4)</f>
        <v/>
      </c>
      <c r="D28" s="81" t="str">
        <f>IF(A28="―","―","男")</f>
        <v>―</v>
      </c>
      <c r="E28" s="170"/>
      <c r="F28" s="81" t="str">
        <f t="shared" ref="F28:F32" si="0">IF(A28="―","―","有")</f>
        <v>―</v>
      </c>
      <c r="H28" s="81" t="str">
        <f>IF(データとりまとめシート!I4="","―",データとりまとめシート!I4)</f>
        <v>―</v>
      </c>
      <c r="I28" s="168" t="str">
        <f>IF(データとりまとめシート!J4="","―",データとりまとめシート!J4)</f>
        <v>―</v>
      </c>
      <c r="J28" s="168" t="str">
        <f>IF(データとりまとめシート!L4="","",データとりまとめシート!L4)</f>
        <v/>
      </c>
      <c r="K28" s="81" t="str">
        <f t="shared" ref="K28:K32" si="1">IF(H28="―","―","女")</f>
        <v>―</v>
      </c>
      <c r="L28" s="170"/>
      <c r="M28" s="81" t="str">
        <f t="shared" ref="M28:M32" si="2">IF(H28="―","―","有")</f>
        <v>―</v>
      </c>
    </row>
    <row r="29" spans="1:15" ht="16.5" customHeight="1">
      <c r="A29" s="81" t="str">
        <f>IF(データとりまとめシート!C5="","ー",データとりまとめシート!C5)</f>
        <v>ー</v>
      </c>
      <c r="B29" s="168" t="str">
        <f>IF(データとりまとめシート!D5="","ー",データとりまとめシート!D5)</f>
        <v>ー</v>
      </c>
      <c r="C29" s="168" t="str">
        <f>IF(データとりまとめシート!E5="","",データとりまとめシート!E5)</f>
        <v/>
      </c>
      <c r="D29" s="81" t="str">
        <f t="shared" ref="D29:D32" si="3">IF(A29="―","―","男")</f>
        <v>―</v>
      </c>
      <c r="E29" s="170"/>
      <c r="F29" s="81" t="str">
        <f t="shared" si="0"/>
        <v>―</v>
      </c>
      <c r="H29" s="81" t="str">
        <f>IF(データとりまとめシート!I5="","―",データとりまとめシート!I5)</f>
        <v>―</v>
      </c>
      <c r="I29" s="168" t="str">
        <f>IF(データとりまとめシート!J5="","―",データとりまとめシート!J5)</f>
        <v>―</v>
      </c>
      <c r="J29" s="168" t="str">
        <f>IF(データとりまとめシート!L5="","",データとりまとめシート!L5)</f>
        <v/>
      </c>
      <c r="K29" s="81" t="str">
        <f t="shared" si="1"/>
        <v>―</v>
      </c>
      <c r="L29" s="170"/>
      <c r="M29" s="81" t="str">
        <f t="shared" si="2"/>
        <v>―</v>
      </c>
    </row>
    <row r="30" spans="1:15" ht="16.5" customHeight="1">
      <c r="A30" s="81" t="str">
        <f>IF(データとりまとめシート!C6="","ー",データとりまとめシート!C6)</f>
        <v>ー</v>
      </c>
      <c r="B30" s="168" t="str">
        <f>IF(データとりまとめシート!D6="","ー",データとりまとめシート!D6)</f>
        <v>ー</v>
      </c>
      <c r="C30" s="168" t="str">
        <f>IF(データとりまとめシート!E6="","",データとりまとめシート!E6)</f>
        <v/>
      </c>
      <c r="D30" s="81" t="str">
        <f t="shared" si="3"/>
        <v>―</v>
      </c>
      <c r="E30" s="170"/>
      <c r="F30" s="81" t="str">
        <f t="shared" si="0"/>
        <v>―</v>
      </c>
      <c r="H30" s="81" t="str">
        <f>IF(データとりまとめシート!I6="","―",データとりまとめシート!I6)</f>
        <v>―</v>
      </c>
      <c r="I30" s="168" t="str">
        <f>IF(データとりまとめシート!J6="","―",データとりまとめシート!J6)</f>
        <v>―</v>
      </c>
      <c r="J30" s="168" t="str">
        <f>IF(データとりまとめシート!L6="","",データとりまとめシート!L6)</f>
        <v/>
      </c>
      <c r="K30" s="81" t="str">
        <f t="shared" si="1"/>
        <v>―</v>
      </c>
      <c r="L30" s="170"/>
      <c r="M30" s="81" t="str">
        <f t="shared" si="2"/>
        <v>―</v>
      </c>
    </row>
    <row r="31" spans="1:15" ht="16.5" customHeight="1">
      <c r="A31" s="81" t="str">
        <f>IF(データとりまとめシート!C7="","ー",データとりまとめシート!C7)</f>
        <v>ー</v>
      </c>
      <c r="B31" s="168" t="str">
        <f>IF(データとりまとめシート!D7="","ー",データとりまとめシート!D7)</f>
        <v>ー</v>
      </c>
      <c r="C31" s="168" t="str">
        <f>IF(データとりまとめシート!E7="","",データとりまとめシート!E7)</f>
        <v/>
      </c>
      <c r="D31" s="81" t="str">
        <f t="shared" si="3"/>
        <v>―</v>
      </c>
      <c r="E31" s="170"/>
      <c r="F31" s="81" t="str">
        <f t="shared" si="0"/>
        <v>―</v>
      </c>
      <c r="H31" s="81" t="str">
        <f>IF(データとりまとめシート!I7="","―",データとりまとめシート!I7)</f>
        <v>―</v>
      </c>
      <c r="I31" s="168" t="str">
        <f>IF(データとりまとめシート!J7="","―",データとりまとめシート!J7)</f>
        <v>―</v>
      </c>
      <c r="J31" s="168" t="str">
        <f>IF(データとりまとめシート!L7="","",データとりまとめシート!L7)</f>
        <v/>
      </c>
      <c r="K31" s="81" t="str">
        <f t="shared" si="1"/>
        <v>―</v>
      </c>
      <c r="L31" s="170"/>
      <c r="M31" s="81" t="str">
        <f t="shared" si="2"/>
        <v>―</v>
      </c>
    </row>
    <row r="32" spans="1:15" ht="16.5" customHeight="1">
      <c r="A32" s="81" t="str">
        <f>IF(データとりまとめシート!C8="","ー",データとりまとめシート!C8)</f>
        <v>ー</v>
      </c>
      <c r="B32" s="168" t="str">
        <f>IF(データとりまとめシート!D8="","ー",データとりまとめシート!D8)</f>
        <v>ー</v>
      </c>
      <c r="C32" s="168" t="str">
        <f>IF(データとりまとめシート!E8="","",データとりまとめシート!E8)</f>
        <v/>
      </c>
      <c r="D32" s="81" t="str">
        <f t="shared" si="3"/>
        <v>―</v>
      </c>
      <c r="E32" s="170"/>
      <c r="F32" s="81" t="str">
        <f t="shared" si="0"/>
        <v>―</v>
      </c>
      <c r="H32" s="81" t="str">
        <f>IF(データとりまとめシート!I8="","―",データとりまとめシート!I8)</f>
        <v>―</v>
      </c>
      <c r="I32" s="168" t="str">
        <f>IF(データとりまとめシート!J8="","―",データとりまとめシート!J8)</f>
        <v>―</v>
      </c>
      <c r="J32" s="168" t="str">
        <f>IF(データとりまとめシート!L8="","",データとりまとめシート!L8)</f>
        <v/>
      </c>
      <c r="K32" s="81" t="str">
        <f t="shared" si="1"/>
        <v>―</v>
      </c>
      <c r="L32" s="170"/>
      <c r="M32" s="81" t="str">
        <f t="shared" si="2"/>
        <v>―</v>
      </c>
    </row>
    <row r="33" spans="1:13" ht="27" customHeight="1">
      <c r="A33" s="46" t="s">
        <v>389</v>
      </c>
    </row>
    <row r="34" spans="1:13" ht="32.25" customHeight="1">
      <c r="A34" s="81" t="s">
        <v>3</v>
      </c>
      <c r="B34" s="168" t="s">
        <v>306</v>
      </c>
      <c r="C34" s="168"/>
      <c r="D34" s="81" t="s">
        <v>386</v>
      </c>
      <c r="E34" s="168" t="s">
        <v>390</v>
      </c>
      <c r="F34" s="168"/>
      <c r="G34" s="168" t="s">
        <v>319</v>
      </c>
      <c r="H34" s="168"/>
      <c r="I34" s="168" t="s">
        <v>391</v>
      </c>
      <c r="J34" s="168"/>
      <c r="K34" s="168" t="s">
        <v>319</v>
      </c>
      <c r="L34" s="168"/>
      <c r="M34" s="84" t="s">
        <v>388</v>
      </c>
    </row>
    <row r="35" spans="1:13" ht="15.75" customHeight="1">
      <c r="A35" s="81" t="str">
        <f>IF(データとりまとめシート!B13="","ー",データとりまとめシート!B13)</f>
        <v>ー</v>
      </c>
      <c r="B35" s="168" t="str">
        <f>IF(A35="ー","ー",データとりまとめシート!C13)</f>
        <v>ー</v>
      </c>
      <c r="C35" s="168"/>
      <c r="D35" s="81" t="str">
        <f>IF(データとりまとめシート!D13="","ー",IF(データとりまとめシート!D13=1,"男","女"))</f>
        <v>ー</v>
      </c>
      <c r="E35" s="169" t="str">
        <f>IF(データとりまとめシート!F13="","ー",データとりまとめシート!F13)</f>
        <v>ー</v>
      </c>
      <c r="F35" s="169"/>
      <c r="G35" s="170" t="str">
        <f>IF(データとりまとめシート!G13="","―",データとりまとめシート!G13)</f>
        <v>―</v>
      </c>
      <c r="H35" s="170"/>
      <c r="I35" s="169" t="str">
        <f>IF(データとりまとめシート!J13="","―",データとりまとめシート!J13)</f>
        <v>―</v>
      </c>
      <c r="J35" s="169"/>
      <c r="K35" s="170" t="str">
        <f>IF(データとりまとめシート!K13="","ー",データとりまとめシート!K13)</f>
        <v>ー</v>
      </c>
      <c r="L35" s="170"/>
      <c r="M35" s="81" t="str">
        <f>IF(A35="ー","ー","有")</f>
        <v>ー</v>
      </c>
    </row>
    <row r="36" spans="1:13" ht="15.75" customHeight="1">
      <c r="A36" s="81" t="str">
        <f>IF(データとりまとめシート!B14="","ー",データとりまとめシート!B14)</f>
        <v>ー</v>
      </c>
      <c r="B36" s="168" t="str">
        <f>IF(A36="ー","ー",データとりまとめシート!C14)</f>
        <v>ー</v>
      </c>
      <c r="C36" s="168"/>
      <c r="D36" s="81" t="str">
        <f>IF(データとりまとめシート!D14="","ー",IF(データとりまとめシート!D14=1,"男","女"))</f>
        <v>ー</v>
      </c>
      <c r="E36" s="169" t="str">
        <f>IF(データとりまとめシート!F14="","ー",データとりまとめシート!F14)</f>
        <v>ー</v>
      </c>
      <c r="F36" s="169"/>
      <c r="G36" s="170" t="str">
        <f>IF(データとりまとめシート!G14="","―",データとりまとめシート!G14)</f>
        <v>―</v>
      </c>
      <c r="H36" s="170"/>
      <c r="I36" s="169" t="str">
        <f>IF(データとりまとめシート!J14="","―",データとりまとめシート!J14)</f>
        <v>―</v>
      </c>
      <c r="J36" s="169"/>
      <c r="K36" s="170" t="str">
        <f>IF(データとりまとめシート!K14="","ー",データとりまとめシート!K14)</f>
        <v>ー</v>
      </c>
      <c r="L36" s="170"/>
      <c r="M36" s="81" t="str">
        <f>IF(A36="ー","ー","有")</f>
        <v>ー</v>
      </c>
    </row>
    <row r="37" spans="1:13" ht="15.75" customHeight="1">
      <c r="A37" s="81" t="str">
        <f>IF(データとりまとめシート!B15="","ー",データとりまとめシート!B15)</f>
        <v>ー</v>
      </c>
      <c r="B37" s="168" t="str">
        <f>IF(A37="ー","ー",データとりまとめシート!C15)</f>
        <v>ー</v>
      </c>
      <c r="C37" s="168"/>
      <c r="D37" s="81" t="str">
        <f>IF(データとりまとめシート!D15="","ー",IF(データとりまとめシート!D15=1,"男","女"))</f>
        <v>ー</v>
      </c>
      <c r="E37" s="169" t="str">
        <f>IF(データとりまとめシート!F15="","ー",データとりまとめシート!F15)</f>
        <v>ー</v>
      </c>
      <c r="F37" s="169"/>
      <c r="G37" s="170" t="str">
        <f>IF(データとりまとめシート!G15="","―",データとりまとめシート!G15)</f>
        <v>―</v>
      </c>
      <c r="H37" s="170"/>
      <c r="I37" s="169" t="str">
        <f>IF(データとりまとめシート!J15="","―",データとりまとめシート!J15)</f>
        <v>―</v>
      </c>
      <c r="J37" s="169"/>
      <c r="K37" s="170" t="str">
        <f>IF(データとりまとめシート!K15="","ー",データとりまとめシート!K15)</f>
        <v>ー</v>
      </c>
      <c r="L37" s="170"/>
      <c r="M37" s="81" t="str">
        <f t="shared" ref="M37:M100" si="4">IF(A37="ー","ー","有")</f>
        <v>ー</v>
      </c>
    </row>
    <row r="38" spans="1:13" ht="15.75" customHeight="1">
      <c r="A38" s="81" t="str">
        <f>IF(データとりまとめシート!B16="","ー",データとりまとめシート!B16)</f>
        <v>ー</v>
      </c>
      <c r="B38" s="168" t="str">
        <f>IF(A38="ー","ー",データとりまとめシート!C16)</f>
        <v>ー</v>
      </c>
      <c r="C38" s="168"/>
      <c r="D38" s="81" t="str">
        <f>IF(データとりまとめシート!D16="","ー",IF(データとりまとめシート!D16=1,"男","女"))</f>
        <v>ー</v>
      </c>
      <c r="E38" s="169" t="str">
        <f>IF(データとりまとめシート!F16="","ー",データとりまとめシート!F16)</f>
        <v>ー</v>
      </c>
      <c r="F38" s="169"/>
      <c r="G38" s="170" t="str">
        <f>IF(データとりまとめシート!G16="","―",データとりまとめシート!G16)</f>
        <v>―</v>
      </c>
      <c r="H38" s="170"/>
      <c r="I38" s="169" t="str">
        <f>IF(データとりまとめシート!J16="","―",データとりまとめシート!J16)</f>
        <v>―</v>
      </c>
      <c r="J38" s="169"/>
      <c r="K38" s="170" t="str">
        <f>IF(データとりまとめシート!K16="","ー",データとりまとめシート!K16)</f>
        <v>ー</v>
      </c>
      <c r="L38" s="170"/>
      <c r="M38" s="81" t="str">
        <f t="shared" si="4"/>
        <v>ー</v>
      </c>
    </row>
    <row r="39" spans="1:13" ht="15.75" customHeight="1">
      <c r="A39" s="81" t="str">
        <f>IF(データとりまとめシート!B17="","ー",データとりまとめシート!B17)</f>
        <v>ー</v>
      </c>
      <c r="B39" s="168" t="str">
        <f>IF(A39="ー","ー",データとりまとめシート!C17)</f>
        <v>ー</v>
      </c>
      <c r="C39" s="168"/>
      <c r="D39" s="81" t="str">
        <f>IF(データとりまとめシート!D17="","ー",IF(データとりまとめシート!D17=1,"男","女"))</f>
        <v>ー</v>
      </c>
      <c r="E39" s="169" t="str">
        <f>IF(データとりまとめシート!F17="","ー",データとりまとめシート!F17)</f>
        <v>ー</v>
      </c>
      <c r="F39" s="169"/>
      <c r="G39" s="170" t="str">
        <f>IF(データとりまとめシート!G17="","―",データとりまとめシート!G17)</f>
        <v>―</v>
      </c>
      <c r="H39" s="170"/>
      <c r="I39" s="169" t="str">
        <f>IF(データとりまとめシート!J17="","―",データとりまとめシート!J17)</f>
        <v>―</v>
      </c>
      <c r="J39" s="169"/>
      <c r="K39" s="170" t="str">
        <f>IF(データとりまとめシート!K17="","ー",データとりまとめシート!K17)</f>
        <v>ー</v>
      </c>
      <c r="L39" s="170"/>
      <c r="M39" s="81" t="str">
        <f t="shared" si="4"/>
        <v>ー</v>
      </c>
    </row>
    <row r="40" spans="1:13" ht="15.75" customHeight="1">
      <c r="A40" s="81" t="str">
        <f>IF(データとりまとめシート!B18="","ー",データとりまとめシート!B18)</f>
        <v>ー</v>
      </c>
      <c r="B40" s="168" t="str">
        <f>IF(A40="ー","ー",データとりまとめシート!C18)</f>
        <v>ー</v>
      </c>
      <c r="C40" s="168"/>
      <c r="D40" s="81" t="str">
        <f>IF(データとりまとめシート!D18="","ー",IF(データとりまとめシート!D18=1,"男","女"))</f>
        <v>ー</v>
      </c>
      <c r="E40" s="169" t="str">
        <f>IF(データとりまとめシート!F18="","ー",データとりまとめシート!F18)</f>
        <v>ー</v>
      </c>
      <c r="F40" s="169"/>
      <c r="G40" s="170" t="str">
        <f>IF(データとりまとめシート!G18="","―",データとりまとめシート!G18)</f>
        <v>―</v>
      </c>
      <c r="H40" s="170"/>
      <c r="I40" s="169" t="str">
        <f>IF(データとりまとめシート!J18="","―",データとりまとめシート!J18)</f>
        <v>―</v>
      </c>
      <c r="J40" s="169"/>
      <c r="K40" s="170" t="str">
        <f>IF(データとりまとめシート!K18="","ー",データとりまとめシート!K18)</f>
        <v>ー</v>
      </c>
      <c r="L40" s="170"/>
      <c r="M40" s="81" t="str">
        <f t="shared" si="4"/>
        <v>ー</v>
      </c>
    </row>
    <row r="41" spans="1:13" ht="15.75" customHeight="1">
      <c r="A41" s="81" t="str">
        <f>IF(データとりまとめシート!B19="","ー",データとりまとめシート!B19)</f>
        <v>ー</v>
      </c>
      <c r="B41" s="168" t="str">
        <f>IF(A41="ー","ー",データとりまとめシート!C19)</f>
        <v>ー</v>
      </c>
      <c r="C41" s="168"/>
      <c r="D41" s="81" t="str">
        <f>IF(データとりまとめシート!D19="","ー",IF(データとりまとめシート!D19=1,"男","女"))</f>
        <v>ー</v>
      </c>
      <c r="E41" s="169" t="str">
        <f>IF(データとりまとめシート!F19="","ー",データとりまとめシート!F19)</f>
        <v>ー</v>
      </c>
      <c r="F41" s="169"/>
      <c r="G41" s="170" t="str">
        <f>IF(データとりまとめシート!G19="","―",データとりまとめシート!G19)</f>
        <v>―</v>
      </c>
      <c r="H41" s="170"/>
      <c r="I41" s="169" t="str">
        <f>IF(データとりまとめシート!J19="","―",データとりまとめシート!J19)</f>
        <v>―</v>
      </c>
      <c r="J41" s="169"/>
      <c r="K41" s="170" t="str">
        <f>IF(データとりまとめシート!K19="","ー",データとりまとめシート!K19)</f>
        <v>ー</v>
      </c>
      <c r="L41" s="170"/>
      <c r="M41" s="81" t="str">
        <f t="shared" si="4"/>
        <v>ー</v>
      </c>
    </row>
    <row r="42" spans="1:13" ht="15.75" customHeight="1">
      <c r="A42" s="81" t="str">
        <f>IF(データとりまとめシート!B20="","ー",データとりまとめシート!B20)</f>
        <v>ー</v>
      </c>
      <c r="B42" s="168" t="str">
        <f>IF(A42="ー","ー",データとりまとめシート!C20)</f>
        <v>ー</v>
      </c>
      <c r="C42" s="168"/>
      <c r="D42" s="81" t="str">
        <f>IF(データとりまとめシート!D20="","ー",IF(データとりまとめシート!D20=1,"男","女"))</f>
        <v>ー</v>
      </c>
      <c r="E42" s="169" t="str">
        <f>IF(データとりまとめシート!F20="","ー",データとりまとめシート!F20)</f>
        <v>ー</v>
      </c>
      <c r="F42" s="169"/>
      <c r="G42" s="170" t="str">
        <f>IF(データとりまとめシート!G20="","―",データとりまとめシート!G20)</f>
        <v>―</v>
      </c>
      <c r="H42" s="170"/>
      <c r="I42" s="169" t="str">
        <f>IF(データとりまとめシート!J20="","―",データとりまとめシート!J20)</f>
        <v>―</v>
      </c>
      <c r="J42" s="169"/>
      <c r="K42" s="170" t="str">
        <f>IF(データとりまとめシート!K20="","ー",データとりまとめシート!K20)</f>
        <v>ー</v>
      </c>
      <c r="L42" s="170"/>
      <c r="M42" s="81" t="str">
        <f t="shared" si="4"/>
        <v>ー</v>
      </c>
    </row>
    <row r="43" spans="1:13" ht="15.75" customHeight="1">
      <c r="A43" s="81" t="str">
        <f>IF(データとりまとめシート!B21="","ー",データとりまとめシート!B21)</f>
        <v>ー</v>
      </c>
      <c r="B43" s="168" t="str">
        <f>IF(A43="ー","ー",データとりまとめシート!C21)</f>
        <v>ー</v>
      </c>
      <c r="C43" s="168"/>
      <c r="D43" s="81" t="str">
        <f>IF(データとりまとめシート!D21="","ー",IF(データとりまとめシート!D21=1,"男","女"))</f>
        <v>ー</v>
      </c>
      <c r="E43" s="169" t="str">
        <f>IF(データとりまとめシート!F21="","ー",データとりまとめシート!F21)</f>
        <v>ー</v>
      </c>
      <c r="F43" s="169"/>
      <c r="G43" s="170" t="str">
        <f>IF(データとりまとめシート!G21="","―",データとりまとめシート!G21)</f>
        <v>―</v>
      </c>
      <c r="H43" s="170"/>
      <c r="I43" s="169" t="str">
        <f>IF(データとりまとめシート!J21="","―",データとりまとめシート!J21)</f>
        <v>―</v>
      </c>
      <c r="J43" s="169"/>
      <c r="K43" s="170" t="str">
        <f>IF(データとりまとめシート!K21="","ー",データとりまとめシート!K21)</f>
        <v>ー</v>
      </c>
      <c r="L43" s="170"/>
      <c r="M43" s="81" t="str">
        <f t="shared" si="4"/>
        <v>ー</v>
      </c>
    </row>
    <row r="44" spans="1:13" ht="15.75" customHeight="1">
      <c r="A44" s="81" t="str">
        <f>IF(データとりまとめシート!B22="","ー",データとりまとめシート!B22)</f>
        <v>ー</v>
      </c>
      <c r="B44" s="168" t="str">
        <f>IF(A44="ー","ー",データとりまとめシート!C22)</f>
        <v>ー</v>
      </c>
      <c r="C44" s="168"/>
      <c r="D44" s="81" t="str">
        <f>IF(データとりまとめシート!D22="","ー",IF(データとりまとめシート!D22=1,"男","女"))</f>
        <v>ー</v>
      </c>
      <c r="E44" s="169" t="str">
        <f>IF(データとりまとめシート!F22="","ー",データとりまとめシート!F22)</f>
        <v>ー</v>
      </c>
      <c r="F44" s="169"/>
      <c r="G44" s="170" t="str">
        <f>IF(データとりまとめシート!G22="","―",データとりまとめシート!G22)</f>
        <v>―</v>
      </c>
      <c r="H44" s="170"/>
      <c r="I44" s="169" t="str">
        <f>IF(データとりまとめシート!J22="","―",データとりまとめシート!J22)</f>
        <v>―</v>
      </c>
      <c r="J44" s="169"/>
      <c r="K44" s="170" t="str">
        <f>IF(データとりまとめシート!K22="","ー",データとりまとめシート!K22)</f>
        <v>ー</v>
      </c>
      <c r="L44" s="170"/>
      <c r="M44" s="81" t="str">
        <f t="shared" si="4"/>
        <v>ー</v>
      </c>
    </row>
    <row r="45" spans="1:13" ht="15.75" customHeight="1">
      <c r="A45" s="81" t="str">
        <f>IF(データとりまとめシート!B23="","ー",データとりまとめシート!B23)</f>
        <v>ー</v>
      </c>
      <c r="B45" s="168" t="str">
        <f>IF(A45="ー","ー",データとりまとめシート!C23)</f>
        <v>ー</v>
      </c>
      <c r="C45" s="168"/>
      <c r="D45" s="81" t="str">
        <f>IF(データとりまとめシート!D23="","ー",IF(データとりまとめシート!D23=1,"男","女"))</f>
        <v>ー</v>
      </c>
      <c r="E45" s="169" t="str">
        <f>IF(データとりまとめシート!F23="","ー",データとりまとめシート!F23)</f>
        <v>ー</v>
      </c>
      <c r="F45" s="169"/>
      <c r="G45" s="170" t="str">
        <f>IF(データとりまとめシート!G23="","―",データとりまとめシート!G23)</f>
        <v>―</v>
      </c>
      <c r="H45" s="170"/>
      <c r="I45" s="169" t="str">
        <f>IF(データとりまとめシート!J23="","―",データとりまとめシート!J23)</f>
        <v>―</v>
      </c>
      <c r="J45" s="169"/>
      <c r="K45" s="170" t="str">
        <f>IF(データとりまとめシート!K23="","ー",データとりまとめシート!K23)</f>
        <v>ー</v>
      </c>
      <c r="L45" s="170"/>
      <c r="M45" s="81" t="str">
        <f t="shared" si="4"/>
        <v>ー</v>
      </c>
    </row>
    <row r="46" spans="1:13" ht="15.75" customHeight="1">
      <c r="A46" s="81" t="str">
        <f>IF(データとりまとめシート!B24="","ー",データとりまとめシート!B24)</f>
        <v>ー</v>
      </c>
      <c r="B46" s="168" t="str">
        <f>IF(A46="ー","ー",データとりまとめシート!C24)</f>
        <v>ー</v>
      </c>
      <c r="C46" s="168"/>
      <c r="D46" s="81" t="str">
        <f>IF(データとりまとめシート!D24="","ー",IF(データとりまとめシート!D24=1,"男","女"))</f>
        <v>ー</v>
      </c>
      <c r="E46" s="169" t="str">
        <f>IF(データとりまとめシート!F24="","ー",データとりまとめシート!F24)</f>
        <v>ー</v>
      </c>
      <c r="F46" s="169"/>
      <c r="G46" s="170" t="str">
        <f>IF(データとりまとめシート!G24="","―",データとりまとめシート!G24)</f>
        <v>―</v>
      </c>
      <c r="H46" s="170"/>
      <c r="I46" s="169" t="str">
        <f>IF(データとりまとめシート!J24="","―",データとりまとめシート!J24)</f>
        <v>―</v>
      </c>
      <c r="J46" s="169"/>
      <c r="K46" s="170" t="str">
        <f>IF(データとりまとめシート!K24="","ー",データとりまとめシート!K24)</f>
        <v>ー</v>
      </c>
      <c r="L46" s="170"/>
      <c r="M46" s="81" t="str">
        <f t="shared" si="4"/>
        <v>ー</v>
      </c>
    </row>
    <row r="47" spans="1:13" ht="15.75" customHeight="1">
      <c r="A47" s="81" t="str">
        <f>IF(データとりまとめシート!B25="","ー",データとりまとめシート!B25)</f>
        <v>ー</v>
      </c>
      <c r="B47" s="168" t="str">
        <f>IF(A47="ー","ー",データとりまとめシート!C25)</f>
        <v>ー</v>
      </c>
      <c r="C47" s="168"/>
      <c r="D47" s="81" t="str">
        <f>IF(データとりまとめシート!D25="","ー",IF(データとりまとめシート!D25=1,"男","女"))</f>
        <v>ー</v>
      </c>
      <c r="E47" s="169" t="str">
        <f>IF(データとりまとめシート!F25="","ー",データとりまとめシート!F25)</f>
        <v>ー</v>
      </c>
      <c r="F47" s="169"/>
      <c r="G47" s="170" t="str">
        <f>IF(データとりまとめシート!G25="","―",データとりまとめシート!G25)</f>
        <v>―</v>
      </c>
      <c r="H47" s="170"/>
      <c r="I47" s="169" t="str">
        <f>IF(データとりまとめシート!J25="","―",データとりまとめシート!J25)</f>
        <v>―</v>
      </c>
      <c r="J47" s="169"/>
      <c r="K47" s="170" t="str">
        <f>IF(データとりまとめシート!K25="","ー",データとりまとめシート!K25)</f>
        <v>ー</v>
      </c>
      <c r="L47" s="170"/>
      <c r="M47" s="81" t="str">
        <f t="shared" si="4"/>
        <v>ー</v>
      </c>
    </row>
    <row r="48" spans="1:13" ht="15.75" customHeight="1">
      <c r="A48" s="81" t="str">
        <f>IF(データとりまとめシート!B26="","ー",データとりまとめシート!B26)</f>
        <v>ー</v>
      </c>
      <c r="B48" s="168" t="str">
        <f>IF(A48="ー","ー",データとりまとめシート!C26)</f>
        <v>ー</v>
      </c>
      <c r="C48" s="168"/>
      <c r="D48" s="81" t="str">
        <f>IF(データとりまとめシート!D26="","ー",IF(データとりまとめシート!D26=1,"男","女"))</f>
        <v>ー</v>
      </c>
      <c r="E48" s="169" t="str">
        <f>IF(データとりまとめシート!F26="","ー",データとりまとめシート!F26)</f>
        <v>ー</v>
      </c>
      <c r="F48" s="169"/>
      <c r="G48" s="170" t="str">
        <f>IF(データとりまとめシート!G26="","―",データとりまとめシート!G26)</f>
        <v>―</v>
      </c>
      <c r="H48" s="170"/>
      <c r="I48" s="169" t="str">
        <f>IF(データとりまとめシート!J26="","―",データとりまとめシート!J26)</f>
        <v>―</v>
      </c>
      <c r="J48" s="169"/>
      <c r="K48" s="170" t="str">
        <f>IF(データとりまとめシート!K26="","ー",データとりまとめシート!K26)</f>
        <v>ー</v>
      </c>
      <c r="L48" s="170"/>
      <c r="M48" s="81" t="str">
        <f t="shared" si="4"/>
        <v>ー</v>
      </c>
    </row>
    <row r="49" spans="1:14" ht="15.75" customHeight="1">
      <c r="A49" s="81" t="str">
        <f>IF(データとりまとめシート!B27="","ー",データとりまとめシート!B27)</f>
        <v>ー</v>
      </c>
      <c r="B49" s="168" t="str">
        <f>IF(A49="ー","ー",データとりまとめシート!C27)</f>
        <v>ー</v>
      </c>
      <c r="C49" s="168"/>
      <c r="D49" s="81" t="str">
        <f>IF(データとりまとめシート!D27="","ー",IF(データとりまとめシート!D27=1,"男","女"))</f>
        <v>ー</v>
      </c>
      <c r="E49" s="169" t="str">
        <f>IF(データとりまとめシート!F27="","ー",データとりまとめシート!F27)</f>
        <v>ー</v>
      </c>
      <c r="F49" s="169"/>
      <c r="G49" s="170" t="str">
        <f>IF(データとりまとめシート!G27="","―",データとりまとめシート!G27)</f>
        <v>―</v>
      </c>
      <c r="H49" s="170"/>
      <c r="I49" s="169" t="str">
        <f>IF(データとりまとめシート!J27="","―",データとりまとめシート!J27)</f>
        <v>―</v>
      </c>
      <c r="J49" s="169"/>
      <c r="K49" s="170" t="str">
        <f>IF(データとりまとめシート!K27="","ー",データとりまとめシート!K27)</f>
        <v>ー</v>
      </c>
      <c r="L49" s="170"/>
      <c r="M49" s="81" t="str">
        <f t="shared" si="4"/>
        <v>ー</v>
      </c>
    </row>
    <row r="50" spans="1:14" ht="15.75" customHeight="1">
      <c r="A50" s="81" t="str">
        <f>IF(データとりまとめシート!B28="","ー",データとりまとめシート!B28)</f>
        <v>ー</v>
      </c>
      <c r="B50" s="168" t="str">
        <f>IF(A50="ー","ー",データとりまとめシート!C28)</f>
        <v>ー</v>
      </c>
      <c r="C50" s="168"/>
      <c r="D50" s="81" t="str">
        <f>IF(データとりまとめシート!D28="","ー",IF(データとりまとめシート!D28=1,"男","女"))</f>
        <v>ー</v>
      </c>
      <c r="E50" s="169" t="str">
        <f>IF(データとりまとめシート!F28="","ー",データとりまとめシート!F28)</f>
        <v>ー</v>
      </c>
      <c r="F50" s="169"/>
      <c r="G50" s="170" t="str">
        <f>IF(データとりまとめシート!G28="","―",データとりまとめシート!G28)</f>
        <v>―</v>
      </c>
      <c r="H50" s="170"/>
      <c r="I50" s="169" t="str">
        <f>IF(データとりまとめシート!J28="","―",データとりまとめシート!J28)</f>
        <v>―</v>
      </c>
      <c r="J50" s="169"/>
      <c r="K50" s="170" t="str">
        <f>IF(データとりまとめシート!K28="","ー",データとりまとめシート!K28)</f>
        <v>ー</v>
      </c>
      <c r="L50" s="170"/>
      <c r="M50" s="81" t="str">
        <f t="shared" si="4"/>
        <v>ー</v>
      </c>
    </row>
    <row r="51" spans="1:14" ht="15.75" customHeight="1">
      <c r="A51" s="81" t="str">
        <f>IF(データとりまとめシート!B29="","ー",データとりまとめシート!B29)</f>
        <v>ー</v>
      </c>
      <c r="B51" s="168" t="str">
        <f>IF(A51="ー","ー",データとりまとめシート!C29)</f>
        <v>ー</v>
      </c>
      <c r="C51" s="168"/>
      <c r="D51" s="81" t="str">
        <f>IF(データとりまとめシート!D29="","ー",IF(データとりまとめシート!D29=1,"男","女"))</f>
        <v>ー</v>
      </c>
      <c r="E51" s="169" t="str">
        <f>IF(データとりまとめシート!F29="","ー",データとりまとめシート!F29)</f>
        <v>ー</v>
      </c>
      <c r="F51" s="169"/>
      <c r="G51" s="170" t="str">
        <f>IF(データとりまとめシート!G29="","―",データとりまとめシート!G29)</f>
        <v>―</v>
      </c>
      <c r="H51" s="170"/>
      <c r="I51" s="169" t="str">
        <f>IF(データとりまとめシート!J29="","―",データとりまとめシート!J29)</f>
        <v>―</v>
      </c>
      <c r="J51" s="169"/>
      <c r="K51" s="170" t="str">
        <f>IF(データとりまとめシート!K29="","ー",データとりまとめシート!K29)</f>
        <v>ー</v>
      </c>
      <c r="L51" s="170"/>
      <c r="M51" s="81" t="str">
        <f t="shared" si="4"/>
        <v>ー</v>
      </c>
    </row>
    <row r="52" spans="1:14" ht="15.75" customHeight="1">
      <c r="A52" s="81" t="str">
        <f>IF(データとりまとめシート!B30="","ー",データとりまとめシート!B30)</f>
        <v>ー</v>
      </c>
      <c r="B52" s="168" t="str">
        <f>IF(A52="ー","ー",データとりまとめシート!C30)</f>
        <v>ー</v>
      </c>
      <c r="C52" s="168"/>
      <c r="D52" s="81" t="str">
        <f>IF(データとりまとめシート!D30="","ー",IF(データとりまとめシート!D30=1,"男","女"))</f>
        <v>ー</v>
      </c>
      <c r="E52" s="169" t="str">
        <f>IF(データとりまとめシート!F30="","ー",データとりまとめシート!F30)</f>
        <v>ー</v>
      </c>
      <c r="F52" s="169"/>
      <c r="G52" s="170" t="str">
        <f>IF(データとりまとめシート!G30="","―",データとりまとめシート!G30)</f>
        <v>―</v>
      </c>
      <c r="H52" s="170"/>
      <c r="I52" s="169" t="str">
        <f>IF(データとりまとめシート!J30="","―",データとりまとめシート!J30)</f>
        <v>―</v>
      </c>
      <c r="J52" s="169"/>
      <c r="K52" s="170" t="str">
        <f>IF(データとりまとめシート!K30="","ー",データとりまとめシート!K30)</f>
        <v>ー</v>
      </c>
      <c r="L52" s="170"/>
      <c r="M52" s="81" t="str">
        <f t="shared" si="4"/>
        <v>ー</v>
      </c>
    </row>
    <row r="53" spans="1:14" ht="15.75" customHeight="1">
      <c r="A53" s="81" t="str">
        <f>IF(データとりまとめシート!B31="","ー",データとりまとめシート!B31)</f>
        <v>ー</v>
      </c>
      <c r="B53" s="168" t="str">
        <f>IF(A53="ー","ー",データとりまとめシート!C31)</f>
        <v>ー</v>
      </c>
      <c r="C53" s="168"/>
      <c r="D53" s="81" t="str">
        <f>IF(データとりまとめシート!D31="","ー",IF(データとりまとめシート!D31=1,"男","女"))</f>
        <v>ー</v>
      </c>
      <c r="E53" s="169" t="str">
        <f>IF(データとりまとめシート!F31="","ー",データとりまとめシート!F31)</f>
        <v>ー</v>
      </c>
      <c r="F53" s="169"/>
      <c r="G53" s="170" t="str">
        <f>IF(データとりまとめシート!G31="","―",データとりまとめシート!G31)</f>
        <v>―</v>
      </c>
      <c r="H53" s="170"/>
      <c r="I53" s="169" t="str">
        <f>IF(データとりまとめシート!J31="","―",データとりまとめシート!J31)</f>
        <v>―</v>
      </c>
      <c r="J53" s="169"/>
      <c r="K53" s="170" t="str">
        <f>IF(データとりまとめシート!K31="","ー",データとりまとめシート!K31)</f>
        <v>ー</v>
      </c>
      <c r="L53" s="170"/>
      <c r="M53" s="81" t="str">
        <f t="shared" si="4"/>
        <v>ー</v>
      </c>
    </row>
    <row r="54" spans="1:14" ht="15.75" customHeight="1">
      <c r="A54" s="81" t="str">
        <f>IF(データとりまとめシート!B32="","ー",データとりまとめシート!B32)</f>
        <v>ー</v>
      </c>
      <c r="B54" s="168" t="str">
        <f>IF(A54="ー","ー",データとりまとめシート!C32)</f>
        <v>ー</v>
      </c>
      <c r="C54" s="168"/>
      <c r="D54" s="81" t="str">
        <f>IF(データとりまとめシート!D32="","ー",IF(データとりまとめシート!D32=1,"男","女"))</f>
        <v>ー</v>
      </c>
      <c r="E54" s="169" t="str">
        <f>IF(データとりまとめシート!F32="","ー",データとりまとめシート!F32)</f>
        <v>ー</v>
      </c>
      <c r="F54" s="169"/>
      <c r="G54" s="170" t="str">
        <f>IF(データとりまとめシート!G32="","―",データとりまとめシート!G32)</f>
        <v>―</v>
      </c>
      <c r="H54" s="170"/>
      <c r="I54" s="169" t="str">
        <f>IF(データとりまとめシート!J32="","―",データとりまとめシート!J32)</f>
        <v>―</v>
      </c>
      <c r="J54" s="169"/>
      <c r="K54" s="170" t="str">
        <f>IF(データとりまとめシート!K32="","ー",データとりまとめシート!K32)</f>
        <v>ー</v>
      </c>
      <c r="L54" s="170"/>
      <c r="M54" s="81" t="str">
        <f t="shared" si="4"/>
        <v>ー</v>
      </c>
    </row>
    <row r="55" spans="1:14" ht="15.75" customHeight="1">
      <c r="A55" s="81" t="str">
        <f>IF(データとりまとめシート!B33="","ー",データとりまとめシート!B33)</f>
        <v>ー</v>
      </c>
      <c r="B55" s="168" t="str">
        <f>IF(A55="ー","ー",データとりまとめシート!C33)</f>
        <v>ー</v>
      </c>
      <c r="C55" s="168"/>
      <c r="D55" s="81" t="str">
        <f>IF(データとりまとめシート!D33="","ー",IF(データとりまとめシート!D33=1,"男","女"))</f>
        <v>ー</v>
      </c>
      <c r="E55" s="169" t="str">
        <f>IF(データとりまとめシート!F33="","ー",データとりまとめシート!F33)</f>
        <v>ー</v>
      </c>
      <c r="F55" s="169"/>
      <c r="G55" s="170" t="str">
        <f>IF(データとりまとめシート!G33="","―",データとりまとめシート!G33)</f>
        <v>―</v>
      </c>
      <c r="H55" s="170"/>
      <c r="I55" s="169" t="str">
        <f>IF(データとりまとめシート!J33="","―",データとりまとめシート!J33)</f>
        <v>―</v>
      </c>
      <c r="J55" s="169"/>
      <c r="K55" s="170" t="str">
        <f>IF(データとりまとめシート!K33="","ー",データとりまとめシート!K33)</f>
        <v>ー</v>
      </c>
      <c r="L55" s="170"/>
      <c r="M55" s="81" t="str">
        <f t="shared" si="4"/>
        <v>ー</v>
      </c>
    </row>
    <row r="56" spans="1:14" ht="15.75" customHeight="1">
      <c r="A56" s="81" t="str">
        <f>IF(データとりまとめシート!B34="","ー",データとりまとめシート!B34)</f>
        <v>ー</v>
      </c>
      <c r="B56" s="168" t="str">
        <f>IF(A56="ー","ー",データとりまとめシート!C34)</f>
        <v>ー</v>
      </c>
      <c r="C56" s="168"/>
      <c r="D56" s="81" t="str">
        <f>IF(データとりまとめシート!D34="","ー",IF(データとりまとめシート!D34=1,"男","女"))</f>
        <v>ー</v>
      </c>
      <c r="E56" s="169" t="str">
        <f>IF(データとりまとめシート!F34="","ー",データとりまとめシート!F34)</f>
        <v>ー</v>
      </c>
      <c r="F56" s="169"/>
      <c r="G56" s="170" t="str">
        <f>IF(データとりまとめシート!G34="","―",データとりまとめシート!G34)</f>
        <v>―</v>
      </c>
      <c r="H56" s="170"/>
      <c r="I56" s="169" t="str">
        <f>IF(データとりまとめシート!J34="","―",データとりまとめシート!J34)</f>
        <v>―</v>
      </c>
      <c r="J56" s="169"/>
      <c r="K56" s="170" t="str">
        <f>IF(データとりまとめシート!K34="","ー",データとりまとめシート!K34)</f>
        <v>ー</v>
      </c>
      <c r="L56" s="170"/>
      <c r="M56" s="81" t="str">
        <f t="shared" si="4"/>
        <v>ー</v>
      </c>
    </row>
    <row r="57" spans="1:14" ht="15.75" customHeight="1">
      <c r="A57" s="81" t="str">
        <f>IF(データとりまとめシート!B35="","ー",データとりまとめシート!B35)</f>
        <v>ー</v>
      </c>
      <c r="B57" s="168" t="str">
        <f>IF(A57="ー","ー",データとりまとめシート!C35)</f>
        <v>ー</v>
      </c>
      <c r="C57" s="168"/>
      <c r="D57" s="81" t="str">
        <f>IF(データとりまとめシート!D35="","ー",IF(データとりまとめシート!D35=1,"男","女"))</f>
        <v>ー</v>
      </c>
      <c r="E57" s="169" t="str">
        <f>IF(データとりまとめシート!F35="","ー",データとりまとめシート!F35)</f>
        <v>ー</v>
      </c>
      <c r="F57" s="169"/>
      <c r="G57" s="170" t="str">
        <f>IF(データとりまとめシート!G35="","―",データとりまとめシート!G35)</f>
        <v>―</v>
      </c>
      <c r="H57" s="170"/>
      <c r="I57" s="169" t="str">
        <f>IF(データとりまとめシート!J35="","―",データとりまとめシート!J35)</f>
        <v>―</v>
      </c>
      <c r="J57" s="169"/>
      <c r="K57" s="170" t="str">
        <f>IF(データとりまとめシート!K35="","ー",データとりまとめシート!K35)</f>
        <v>ー</v>
      </c>
      <c r="L57" s="170"/>
      <c r="M57" s="81" t="str">
        <f t="shared" si="4"/>
        <v>ー</v>
      </c>
    </row>
    <row r="58" spans="1:14" ht="15.75" customHeight="1">
      <c r="A58" s="81" t="str">
        <f>IF(データとりまとめシート!B36="","ー",データとりまとめシート!B36)</f>
        <v>ー</v>
      </c>
      <c r="B58" s="168" t="str">
        <f>IF(A58="ー","ー",データとりまとめシート!C36)</f>
        <v>ー</v>
      </c>
      <c r="C58" s="168"/>
      <c r="D58" s="81" t="str">
        <f>IF(データとりまとめシート!D36="","ー",IF(データとりまとめシート!D36=1,"男","女"))</f>
        <v>ー</v>
      </c>
      <c r="E58" s="169" t="str">
        <f>IF(データとりまとめシート!F36="","ー",データとりまとめシート!F36)</f>
        <v>ー</v>
      </c>
      <c r="F58" s="169"/>
      <c r="G58" s="170" t="str">
        <f>IF(データとりまとめシート!G36="","―",データとりまとめシート!G36)</f>
        <v>―</v>
      </c>
      <c r="H58" s="170"/>
      <c r="I58" s="169" t="str">
        <f>IF(データとりまとめシート!J36="","―",データとりまとめシート!J36)</f>
        <v>―</v>
      </c>
      <c r="J58" s="169"/>
      <c r="K58" s="170" t="str">
        <f>IF(データとりまとめシート!K36="","ー",データとりまとめシート!K36)</f>
        <v>ー</v>
      </c>
      <c r="L58" s="170"/>
      <c r="M58" s="81" t="str">
        <f t="shared" si="4"/>
        <v>ー</v>
      </c>
    </row>
    <row r="59" spans="1:14" ht="15.75" customHeight="1">
      <c r="A59" s="81" t="str">
        <f>IF(データとりまとめシート!B37="","ー",データとりまとめシート!B37)</f>
        <v>ー</v>
      </c>
      <c r="B59" s="168" t="str">
        <f>IF(A59="ー","ー",データとりまとめシート!C37)</f>
        <v>ー</v>
      </c>
      <c r="C59" s="168"/>
      <c r="D59" s="81" t="str">
        <f>IF(データとりまとめシート!D37="","ー",IF(データとりまとめシート!D37=1,"男","女"))</f>
        <v>ー</v>
      </c>
      <c r="E59" s="169" t="str">
        <f>IF(データとりまとめシート!F37="","ー",データとりまとめシート!F37)</f>
        <v>ー</v>
      </c>
      <c r="F59" s="169"/>
      <c r="G59" s="170" t="str">
        <f>IF(データとりまとめシート!G37="","―",データとりまとめシート!G37)</f>
        <v>―</v>
      </c>
      <c r="H59" s="170"/>
      <c r="I59" s="169" t="str">
        <f>IF(データとりまとめシート!J37="","―",データとりまとめシート!J37)</f>
        <v>―</v>
      </c>
      <c r="J59" s="169"/>
      <c r="K59" s="170" t="str">
        <f>IF(データとりまとめシート!K37="","ー",データとりまとめシート!K37)</f>
        <v>ー</v>
      </c>
      <c r="L59" s="170"/>
      <c r="M59" s="81" t="str">
        <f t="shared" si="4"/>
        <v>ー</v>
      </c>
    </row>
    <row r="60" spans="1:14" ht="15.75" customHeight="1">
      <c r="A60" s="81" t="str">
        <f>IF(データとりまとめシート!B38="","ー",データとりまとめシート!B38)</f>
        <v>ー</v>
      </c>
      <c r="B60" s="168" t="str">
        <f>IF(A60="ー","ー",データとりまとめシート!C38)</f>
        <v>ー</v>
      </c>
      <c r="C60" s="168"/>
      <c r="D60" s="81" t="str">
        <f>IF(データとりまとめシート!D38="","ー",IF(データとりまとめシート!D38=1,"男","女"))</f>
        <v>ー</v>
      </c>
      <c r="E60" s="169" t="str">
        <f>IF(データとりまとめシート!F38="","ー",データとりまとめシート!F38)</f>
        <v>ー</v>
      </c>
      <c r="F60" s="169"/>
      <c r="G60" s="170" t="str">
        <f>IF(データとりまとめシート!G38="","―",データとりまとめシート!G38)</f>
        <v>―</v>
      </c>
      <c r="H60" s="170"/>
      <c r="I60" s="169" t="str">
        <f>IF(データとりまとめシート!J38="","―",データとりまとめシート!J38)</f>
        <v>―</v>
      </c>
      <c r="J60" s="169"/>
      <c r="K60" s="170" t="str">
        <f>IF(データとりまとめシート!K38="","ー",データとりまとめシート!K38)</f>
        <v>ー</v>
      </c>
      <c r="L60" s="170"/>
      <c r="M60" s="81" t="str">
        <f t="shared" si="4"/>
        <v>ー</v>
      </c>
    </row>
    <row r="61" spans="1:14" ht="15.75" customHeight="1">
      <c r="A61" s="81" t="str">
        <f>IF(データとりまとめシート!B39="","ー",データとりまとめシート!B39)</f>
        <v>ー</v>
      </c>
      <c r="B61" s="168" t="str">
        <f>IF(A61="ー","ー",データとりまとめシート!C39)</f>
        <v>ー</v>
      </c>
      <c r="C61" s="168"/>
      <c r="D61" s="81" t="str">
        <f>IF(データとりまとめシート!D39="","ー",IF(データとりまとめシート!D39=1,"男","女"))</f>
        <v>ー</v>
      </c>
      <c r="E61" s="169" t="str">
        <f>IF(データとりまとめシート!F39="","ー",データとりまとめシート!F39)</f>
        <v>ー</v>
      </c>
      <c r="F61" s="169"/>
      <c r="G61" s="170" t="str">
        <f>IF(データとりまとめシート!G39="","―",データとりまとめシート!G39)</f>
        <v>―</v>
      </c>
      <c r="H61" s="170"/>
      <c r="I61" s="169" t="str">
        <f>IF(データとりまとめシート!J39="","―",データとりまとめシート!J39)</f>
        <v>―</v>
      </c>
      <c r="J61" s="169"/>
      <c r="K61" s="170" t="str">
        <f>IF(データとりまとめシート!K39="","ー",データとりまとめシート!K39)</f>
        <v>ー</v>
      </c>
      <c r="L61" s="170"/>
      <c r="M61" s="81" t="str">
        <f t="shared" si="4"/>
        <v>ー</v>
      </c>
    </row>
    <row r="62" spans="1:14" ht="15.75" customHeight="1">
      <c r="A62" s="81" t="str">
        <f>IF(データとりまとめシート!B40="","ー",データとりまとめシート!B40)</f>
        <v>ー</v>
      </c>
      <c r="B62" s="168" t="str">
        <f>IF(A62="ー","ー",データとりまとめシート!C40)</f>
        <v>ー</v>
      </c>
      <c r="C62" s="168"/>
      <c r="D62" s="81" t="str">
        <f>IF(データとりまとめシート!D40="","ー",IF(データとりまとめシート!D40=1,"男","女"))</f>
        <v>ー</v>
      </c>
      <c r="E62" s="169" t="str">
        <f>IF(データとりまとめシート!F40="","ー",データとりまとめシート!F40)</f>
        <v>ー</v>
      </c>
      <c r="F62" s="169"/>
      <c r="G62" s="170" t="str">
        <f>IF(データとりまとめシート!G40="","―",データとりまとめシート!G40)</f>
        <v>―</v>
      </c>
      <c r="H62" s="170"/>
      <c r="I62" s="169" t="str">
        <f>IF(データとりまとめシート!J40="","―",データとりまとめシート!J40)</f>
        <v>―</v>
      </c>
      <c r="J62" s="169"/>
      <c r="K62" s="170" t="str">
        <f>IF(データとりまとめシート!K40="","ー",データとりまとめシート!K40)</f>
        <v>ー</v>
      </c>
      <c r="L62" s="170"/>
      <c r="M62" s="81" t="str">
        <f t="shared" si="4"/>
        <v>ー</v>
      </c>
    </row>
    <row r="63" spans="1:14" ht="15.75" customHeight="1">
      <c r="A63" s="81" t="str">
        <f>IF(データとりまとめシート!B41="","ー",データとりまとめシート!B41)</f>
        <v>ー</v>
      </c>
      <c r="B63" s="168" t="str">
        <f>IF(A63="ー","ー",データとりまとめシート!C41)</f>
        <v>ー</v>
      </c>
      <c r="C63" s="168"/>
      <c r="D63" s="81" t="str">
        <f>IF(データとりまとめシート!D41="","ー",IF(データとりまとめシート!D41=1,"男","女"))</f>
        <v>ー</v>
      </c>
      <c r="E63" s="169" t="str">
        <f>IF(データとりまとめシート!F41="","ー",データとりまとめシート!F41)</f>
        <v>ー</v>
      </c>
      <c r="F63" s="169"/>
      <c r="G63" s="170" t="str">
        <f>IF(データとりまとめシート!G41="","―",データとりまとめシート!G41)</f>
        <v>―</v>
      </c>
      <c r="H63" s="170"/>
      <c r="I63" s="169" t="str">
        <f>IF(データとりまとめシート!J41="","―",データとりまとめシート!J41)</f>
        <v>―</v>
      </c>
      <c r="J63" s="169"/>
      <c r="K63" s="170" t="str">
        <f>IF(データとりまとめシート!K41="","ー",データとりまとめシート!K41)</f>
        <v>ー</v>
      </c>
      <c r="L63" s="170"/>
      <c r="M63" s="81" t="str">
        <f t="shared" si="4"/>
        <v>ー</v>
      </c>
    </row>
    <row r="64" spans="1:14" ht="15.75" customHeight="1">
      <c r="A64" s="81" t="str">
        <f>IF(データとりまとめシート!B42="","ー",データとりまとめシート!B42)</f>
        <v>ー</v>
      </c>
      <c r="B64" s="168" t="str">
        <f>IF(A64="ー","ー",データとりまとめシート!C42)</f>
        <v>ー</v>
      </c>
      <c r="C64" s="168"/>
      <c r="D64" s="81" t="str">
        <f>IF(データとりまとめシート!D42="","ー",IF(データとりまとめシート!D42=1,"男","女"))</f>
        <v>ー</v>
      </c>
      <c r="E64" s="169" t="str">
        <f>IF(データとりまとめシート!F42="","ー",データとりまとめシート!F42)</f>
        <v>ー</v>
      </c>
      <c r="F64" s="169"/>
      <c r="G64" s="170" t="str">
        <f>IF(データとりまとめシート!G42="","―",データとりまとめシート!G42)</f>
        <v>―</v>
      </c>
      <c r="H64" s="170"/>
      <c r="I64" s="169" t="str">
        <f>IF(データとりまとめシート!J42="","―",データとりまとめシート!J42)</f>
        <v>―</v>
      </c>
      <c r="J64" s="169"/>
      <c r="K64" s="170" t="str">
        <f>IF(データとりまとめシート!K42="","ー",データとりまとめシート!K42)</f>
        <v>ー</v>
      </c>
      <c r="L64" s="170"/>
      <c r="M64" s="81" t="str">
        <f t="shared" si="4"/>
        <v>ー</v>
      </c>
      <c r="N64" s="46" t="str">
        <f>M3&amp;"②"</f>
        <v>②</v>
      </c>
    </row>
    <row r="65" spans="1:13" ht="15.75" customHeight="1">
      <c r="A65" s="81" t="str">
        <f>IF(データとりまとめシート!B43="","ー",データとりまとめシート!B43)</f>
        <v>ー</v>
      </c>
      <c r="B65" s="168" t="str">
        <f>IF(A65="ー","ー",データとりまとめシート!C43)</f>
        <v>ー</v>
      </c>
      <c r="C65" s="168"/>
      <c r="D65" s="81" t="str">
        <f>IF(データとりまとめシート!D43="","ー",IF(データとりまとめシート!D43=1,"男","女"))</f>
        <v>ー</v>
      </c>
      <c r="E65" s="169" t="str">
        <f>IF(データとりまとめシート!F43="","ー",データとりまとめシート!F43)</f>
        <v>ー</v>
      </c>
      <c r="F65" s="169"/>
      <c r="G65" s="170" t="str">
        <f>IF(データとりまとめシート!G43="","―",データとりまとめシート!G43)</f>
        <v>―</v>
      </c>
      <c r="H65" s="170"/>
      <c r="I65" s="169" t="str">
        <f>IF(データとりまとめシート!J43="","―",データとりまとめシート!J43)</f>
        <v>―</v>
      </c>
      <c r="J65" s="169"/>
      <c r="K65" s="170" t="str">
        <f>IF(データとりまとめシート!K43="","ー",データとりまとめシート!K43)</f>
        <v>ー</v>
      </c>
      <c r="L65" s="170"/>
      <c r="M65" s="81" t="str">
        <f t="shared" si="4"/>
        <v>ー</v>
      </c>
    </row>
    <row r="66" spans="1:13" ht="15.75" customHeight="1">
      <c r="A66" s="81" t="str">
        <f>IF(データとりまとめシート!B44="","ー",データとりまとめシート!B44)</f>
        <v>ー</v>
      </c>
      <c r="B66" s="168" t="str">
        <f>IF(A66="ー","ー",データとりまとめシート!C44)</f>
        <v>ー</v>
      </c>
      <c r="C66" s="168"/>
      <c r="D66" s="81" t="str">
        <f>IF(データとりまとめシート!D44="","ー",IF(データとりまとめシート!D44=1,"男","女"))</f>
        <v>ー</v>
      </c>
      <c r="E66" s="169" t="str">
        <f>IF(データとりまとめシート!F44="","ー",データとりまとめシート!F44)</f>
        <v>ー</v>
      </c>
      <c r="F66" s="169"/>
      <c r="G66" s="170" t="str">
        <f>IF(データとりまとめシート!G44="","―",データとりまとめシート!G44)</f>
        <v>―</v>
      </c>
      <c r="H66" s="170"/>
      <c r="I66" s="169" t="str">
        <f>IF(データとりまとめシート!J44="","―",データとりまとめシート!J44)</f>
        <v>―</v>
      </c>
      <c r="J66" s="169"/>
      <c r="K66" s="170" t="str">
        <f>IF(データとりまとめシート!K44="","ー",データとりまとめシート!K44)</f>
        <v>ー</v>
      </c>
      <c r="L66" s="170"/>
      <c r="M66" s="81" t="str">
        <f t="shared" si="4"/>
        <v>ー</v>
      </c>
    </row>
    <row r="67" spans="1:13" ht="15.75" customHeight="1">
      <c r="A67" s="81" t="str">
        <f>IF(データとりまとめシート!B45="","ー",データとりまとめシート!B45)</f>
        <v>ー</v>
      </c>
      <c r="B67" s="168" t="str">
        <f>IF(A67="ー","ー",データとりまとめシート!C45)</f>
        <v>ー</v>
      </c>
      <c r="C67" s="168"/>
      <c r="D67" s="81" t="str">
        <f>IF(データとりまとめシート!D45="","ー",IF(データとりまとめシート!D45=1,"男","女"))</f>
        <v>ー</v>
      </c>
      <c r="E67" s="169" t="str">
        <f>IF(データとりまとめシート!F45="","ー",データとりまとめシート!F45)</f>
        <v>ー</v>
      </c>
      <c r="F67" s="169"/>
      <c r="G67" s="170" t="str">
        <f>IF(データとりまとめシート!G45="","―",データとりまとめシート!G45)</f>
        <v>―</v>
      </c>
      <c r="H67" s="170"/>
      <c r="I67" s="169" t="str">
        <f>IF(データとりまとめシート!J45="","―",データとりまとめシート!J45)</f>
        <v>―</v>
      </c>
      <c r="J67" s="169"/>
      <c r="K67" s="170" t="str">
        <f>IF(データとりまとめシート!K45="","ー",データとりまとめシート!K45)</f>
        <v>ー</v>
      </c>
      <c r="L67" s="170"/>
      <c r="M67" s="81" t="str">
        <f t="shared" si="4"/>
        <v>ー</v>
      </c>
    </row>
    <row r="68" spans="1:13" ht="15.75" customHeight="1">
      <c r="A68" s="81" t="str">
        <f>IF(データとりまとめシート!B46="","ー",データとりまとめシート!B46)</f>
        <v>ー</v>
      </c>
      <c r="B68" s="168" t="str">
        <f>IF(A68="ー","ー",データとりまとめシート!C46)</f>
        <v>ー</v>
      </c>
      <c r="C68" s="168"/>
      <c r="D68" s="81" t="str">
        <f>IF(データとりまとめシート!D46="","ー",IF(データとりまとめシート!D46=1,"男","女"))</f>
        <v>ー</v>
      </c>
      <c r="E68" s="169" t="str">
        <f>IF(データとりまとめシート!F46="","ー",データとりまとめシート!F46)</f>
        <v>ー</v>
      </c>
      <c r="F68" s="169"/>
      <c r="G68" s="170" t="str">
        <f>IF(データとりまとめシート!G46="","―",データとりまとめシート!G46)</f>
        <v>―</v>
      </c>
      <c r="H68" s="170"/>
      <c r="I68" s="169" t="str">
        <f>IF(データとりまとめシート!J46="","―",データとりまとめシート!J46)</f>
        <v>―</v>
      </c>
      <c r="J68" s="169"/>
      <c r="K68" s="170" t="str">
        <f>IF(データとりまとめシート!K46="","ー",データとりまとめシート!K46)</f>
        <v>ー</v>
      </c>
      <c r="L68" s="170"/>
      <c r="M68" s="81" t="str">
        <f t="shared" si="4"/>
        <v>ー</v>
      </c>
    </row>
    <row r="69" spans="1:13" ht="15.75" customHeight="1">
      <c r="A69" s="81" t="str">
        <f>IF(データとりまとめシート!B47="","ー",データとりまとめシート!B47)</f>
        <v>ー</v>
      </c>
      <c r="B69" s="168" t="str">
        <f>IF(A69="ー","ー",データとりまとめシート!C47)</f>
        <v>ー</v>
      </c>
      <c r="C69" s="168"/>
      <c r="D69" s="81" t="str">
        <f>IF(データとりまとめシート!D47="","ー",IF(データとりまとめシート!D47=1,"男","女"))</f>
        <v>ー</v>
      </c>
      <c r="E69" s="169" t="str">
        <f>IF(データとりまとめシート!F47="","ー",データとりまとめシート!F47)</f>
        <v>ー</v>
      </c>
      <c r="F69" s="169"/>
      <c r="G69" s="170" t="str">
        <f>IF(データとりまとめシート!G47="","―",データとりまとめシート!G47)</f>
        <v>―</v>
      </c>
      <c r="H69" s="170"/>
      <c r="I69" s="169" t="str">
        <f>IF(データとりまとめシート!J47="","―",データとりまとめシート!J47)</f>
        <v>―</v>
      </c>
      <c r="J69" s="169"/>
      <c r="K69" s="170" t="str">
        <f>IF(データとりまとめシート!K47="","ー",データとりまとめシート!K47)</f>
        <v>ー</v>
      </c>
      <c r="L69" s="170"/>
      <c r="M69" s="81" t="str">
        <f t="shared" si="4"/>
        <v>ー</v>
      </c>
    </row>
    <row r="70" spans="1:13" ht="15.75" customHeight="1">
      <c r="A70" s="81" t="str">
        <f>IF(データとりまとめシート!B48="","ー",データとりまとめシート!B48)</f>
        <v>ー</v>
      </c>
      <c r="B70" s="168" t="str">
        <f>IF(A70="ー","ー",データとりまとめシート!C48)</f>
        <v>ー</v>
      </c>
      <c r="C70" s="168"/>
      <c r="D70" s="81" t="str">
        <f>IF(データとりまとめシート!D48="","ー",IF(データとりまとめシート!D48=1,"男","女"))</f>
        <v>ー</v>
      </c>
      <c r="E70" s="169" t="str">
        <f>IF(データとりまとめシート!F48="","ー",データとりまとめシート!F48)</f>
        <v>ー</v>
      </c>
      <c r="F70" s="169"/>
      <c r="G70" s="170" t="str">
        <f>IF(データとりまとめシート!G48="","―",データとりまとめシート!G48)</f>
        <v>―</v>
      </c>
      <c r="H70" s="170"/>
      <c r="I70" s="169" t="str">
        <f>IF(データとりまとめシート!J48="","―",データとりまとめシート!J48)</f>
        <v>―</v>
      </c>
      <c r="J70" s="169"/>
      <c r="K70" s="170" t="str">
        <f>IF(データとりまとめシート!K48="","ー",データとりまとめシート!K48)</f>
        <v>ー</v>
      </c>
      <c r="L70" s="170"/>
      <c r="M70" s="81" t="str">
        <f t="shared" si="4"/>
        <v>ー</v>
      </c>
    </row>
    <row r="71" spans="1:13" ht="15.75" customHeight="1">
      <c r="A71" s="81" t="str">
        <f>IF(データとりまとめシート!B49="","ー",データとりまとめシート!B49)</f>
        <v>ー</v>
      </c>
      <c r="B71" s="168" t="str">
        <f>IF(A71="ー","ー",データとりまとめシート!C49)</f>
        <v>ー</v>
      </c>
      <c r="C71" s="168"/>
      <c r="D71" s="81" t="str">
        <f>IF(データとりまとめシート!D49="","ー",IF(データとりまとめシート!D49=1,"男","女"))</f>
        <v>ー</v>
      </c>
      <c r="E71" s="169" t="str">
        <f>IF(データとりまとめシート!F49="","ー",データとりまとめシート!F49)</f>
        <v>ー</v>
      </c>
      <c r="F71" s="169"/>
      <c r="G71" s="170" t="str">
        <f>IF(データとりまとめシート!G49="","―",データとりまとめシート!G49)</f>
        <v>―</v>
      </c>
      <c r="H71" s="170"/>
      <c r="I71" s="169" t="str">
        <f>IF(データとりまとめシート!J49="","―",データとりまとめシート!J49)</f>
        <v>―</v>
      </c>
      <c r="J71" s="169"/>
      <c r="K71" s="170" t="str">
        <f>IF(データとりまとめシート!K49="","ー",データとりまとめシート!K49)</f>
        <v>ー</v>
      </c>
      <c r="L71" s="170"/>
      <c r="M71" s="81" t="str">
        <f t="shared" si="4"/>
        <v>ー</v>
      </c>
    </row>
    <row r="72" spans="1:13" ht="15.75" customHeight="1">
      <c r="A72" s="81" t="str">
        <f>IF(データとりまとめシート!B50="","ー",データとりまとめシート!B50)</f>
        <v>ー</v>
      </c>
      <c r="B72" s="168" t="str">
        <f>IF(A72="ー","ー",データとりまとめシート!C50)</f>
        <v>ー</v>
      </c>
      <c r="C72" s="168"/>
      <c r="D72" s="81" t="str">
        <f>IF(データとりまとめシート!D50="","ー",IF(データとりまとめシート!D50=1,"男","女"))</f>
        <v>ー</v>
      </c>
      <c r="E72" s="169" t="str">
        <f>IF(データとりまとめシート!F50="","ー",データとりまとめシート!F50)</f>
        <v>ー</v>
      </c>
      <c r="F72" s="169"/>
      <c r="G72" s="170" t="str">
        <f>IF(データとりまとめシート!G50="","―",データとりまとめシート!G50)</f>
        <v>―</v>
      </c>
      <c r="H72" s="170"/>
      <c r="I72" s="169" t="str">
        <f>IF(データとりまとめシート!J50="","―",データとりまとめシート!J50)</f>
        <v>―</v>
      </c>
      <c r="J72" s="169"/>
      <c r="K72" s="170" t="str">
        <f>IF(データとりまとめシート!K50="","ー",データとりまとめシート!K50)</f>
        <v>ー</v>
      </c>
      <c r="L72" s="170"/>
      <c r="M72" s="81" t="str">
        <f t="shared" si="4"/>
        <v>ー</v>
      </c>
    </row>
    <row r="73" spans="1:13" ht="15.75" customHeight="1">
      <c r="A73" s="81" t="str">
        <f>IF(データとりまとめシート!B51="","ー",データとりまとめシート!B51)</f>
        <v>ー</v>
      </c>
      <c r="B73" s="168" t="str">
        <f>IF(A73="ー","ー",データとりまとめシート!C51)</f>
        <v>ー</v>
      </c>
      <c r="C73" s="168"/>
      <c r="D73" s="81" t="str">
        <f>IF(データとりまとめシート!D51="","ー",IF(データとりまとめシート!D51=1,"男","女"))</f>
        <v>ー</v>
      </c>
      <c r="E73" s="169" t="str">
        <f>IF(データとりまとめシート!F51="","ー",データとりまとめシート!F51)</f>
        <v>ー</v>
      </c>
      <c r="F73" s="169"/>
      <c r="G73" s="170" t="str">
        <f>IF(データとりまとめシート!G51="","―",データとりまとめシート!G51)</f>
        <v>―</v>
      </c>
      <c r="H73" s="170"/>
      <c r="I73" s="169" t="str">
        <f>IF(データとりまとめシート!J51="","―",データとりまとめシート!J51)</f>
        <v>―</v>
      </c>
      <c r="J73" s="169"/>
      <c r="K73" s="170" t="str">
        <f>IF(データとりまとめシート!K51="","ー",データとりまとめシート!K51)</f>
        <v>ー</v>
      </c>
      <c r="L73" s="170"/>
      <c r="M73" s="81" t="str">
        <f t="shared" si="4"/>
        <v>ー</v>
      </c>
    </row>
    <row r="74" spans="1:13" ht="15.75" customHeight="1">
      <c r="A74" s="81" t="str">
        <f>IF(データとりまとめシート!B52="","ー",データとりまとめシート!B52)</f>
        <v>ー</v>
      </c>
      <c r="B74" s="168" t="str">
        <f>IF(A74="ー","ー",データとりまとめシート!C52)</f>
        <v>ー</v>
      </c>
      <c r="C74" s="168"/>
      <c r="D74" s="81" t="str">
        <f>IF(データとりまとめシート!D52="","ー",IF(データとりまとめシート!D52=1,"男","女"))</f>
        <v>ー</v>
      </c>
      <c r="E74" s="169" t="str">
        <f>IF(データとりまとめシート!F52="","ー",データとりまとめシート!F52)</f>
        <v>ー</v>
      </c>
      <c r="F74" s="169"/>
      <c r="G74" s="170" t="str">
        <f>IF(データとりまとめシート!G52="","―",データとりまとめシート!G52)</f>
        <v>―</v>
      </c>
      <c r="H74" s="170"/>
      <c r="I74" s="169" t="str">
        <f>IF(データとりまとめシート!J52="","―",データとりまとめシート!J52)</f>
        <v>―</v>
      </c>
      <c r="J74" s="169"/>
      <c r="K74" s="170" t="str">
        <f>IF(データとりまとめシート!K52="","ー",データとりまとめシート!K52)</f>
        <v>ー</v>
      </c>
      <c r="L74" s="170"/>
      <c r="M74" s="81" t="str">
        <f t="shared" si="4"/>
        <v>ー</v>
      </c>
    </row>
    <row r="75" spans="1:13" ht="15.75" customHeight="1">
      <c r="A75" s="81" t="str">
        <f>IF(データとりまとめシート!B53="","ー",データとりまとめシート!B53)</f>
        <v>ー</v>
      </c>
      <c r="B75" s="168" t="str">
        <f>IF(A75="ー","ー",データとりまとめシート!C53)</f>
        <v>ー</v>
      </c>
      <c r="C75" s="168"/>
      <c r="D75" s="81" t="str">
        <f>IF(データとりまとめシート!D53="","ー",IF(データとりまとめシート!D53=1,"男","女"))</f>
        <v>ー</v>
      </c>
      <c r="E75" s="169" t="str">
        <f>IF(データとりまとめシート!F53="","ー",データとりまとめシート!F53)</f>
        <v>ー</v>
      </c>
      <c r="F75" s="169"/>
      <c r="G75" s="170" t="str">
        <f>IF(データとりまとめシート!G53="","―",データとりまとめシート!G53)</f>
        <v>―</v>
      </c>
      <c r="H75" s="170"/>
      <c r="I75" s="169" t="str">
        <f>IF(データとりまとめシート!J53="","―",データとりまとめシート!J53)</f>
        <v>―</v>
      </c>
      <c r="J75" s="169"/>
      <c r="K75" s="170" t="str">
        <f>IF(データとりまとめシート!K53="","ー",データとりまとめシート!K53)</f>
        <v>ー</v>
      </c>
      <c r="L75" s="170"/>
      <c r="M75" s="81" t="str">
        <f t="shared" si="4"/>
        <v>ー</v>
      </c>
    </row>
    <row r="76" spans="1:13" ht="15.75" customHeight="1">
      <c r="A76" s="81" t="str">
        <f>IF(データとりまとめシート!B54="","ー",データとりまとめシート!B54)</f>
        <v>ー</v>
      </c>
      <c r="B76" s="168" t="str">
        <f>IF(A76="ー","ー",データとりまとめシート!C54)</f>
        <v>ー</v>
      </c>
      <c r="C76" s="168"/>
      <c r="D76" s="81" t="str">
        <f>IF(データとりまとめシート!D54="","ー",IF(データとりまとめシート!D54=1,"男","女"))</f>
        <v>ー</v>
      </c>
      <c r="E76" s="169" t="str">
        <f>IF(データとりまとめシート!F54="","ー",データとりまとめシート!F54)</f>
        <v>ー</v>
      </c>
      <c r="F76" s="169"/>
      <c r="G76" s="170" t="str">
        <f>IF(データとりまとめシート!G54="","―",データとりまとめシート!G54)</f>
        <v>―</v>
      </c>
      <c r="H76" s="170"/>
      <c r="I76" s="169" t="str">
        <f>IF(データとりまとめシート!J54="","―",データとりまとめシート!J54)</f>
        <v>―</v>
      </c>
      <c r="J76" s="169"/>
      <c r="K76" s="170" t="str">
        <f>IF(データとりまとめシート!K54="","ー",データとりまとめシート!K54)</f>
        <v>ー</v>
      </c>
      <c r="L76" s="170"/>
      <c r="M76" s="81" t="str">
        <f t="shared" si="4"/>
        <v>ー</v>
      </c>
    </row>
    <row r="77" spans="1:13" ht="15.75" customHeight="1">
      <c r="A77" s="81" t="str">
        <f>IF(データとりまとめシート!B55="","ー",データとりまとめシート!B55)</f>
        <v>ー</v>
      </c>
      <c r="B77" s="168" t="str">
        <f>IF(A77="ー","ー",データとりまとめシート!C55)</f>
        <v>ー</v>
      </c>
      <c r="C77" s="168"/>
      <c r="D77" s="81" t="str">
        <f>IF(データとりまとめシート!D55="","ー",IF(データとりまとめシート!D55=1,"男","女"))</f>
        <v>ー</v>
      </c>
      <c r="E77" s="169" t="str">
        <f>IF(データとりまとめシート!F55="","ー",データとりまとめシート!F55)</f>
        <v>ー</v>
      </c>
      <c r="F77" s="169"/>
      <c r="G77" s="170" t="str">
        <f>IF(データとりまとめシート!G55="","―",データとりまとめシート!G55)</f>
        <v>―</v>
      </c>
      <c r="H77" s="170"/>
      <c r="I77" s="169" t="str">
        <f>IF(データとりまとめシート!J55="","―",データとりまとめシート!J55)</f>
        <v>―</v>
      </c>
      <c r="J77" s="169"/>
      <c r="K77" s="170" t="str">
        <f>IF(データとりまとめシート!K55="","ー",データとりまとめシート!K55)</f>
        <v>ー</v>
      </c>
      <c r="L77" s="170"/>
      <c r="M77" s="81" t="str">
        <f t="shared" si="4"/>
        <v>ー</v>
      </c>
    </row>
    <row r="78" spans="1:13" ht="15.75" customHeight="1">
      <c r="A78" s="81" t="str">
        <f>IF(データとりまとめシート!B56="","ー",データとりまとめシート!B56)</f>
        <v>ー</v>
      </c>
      <c r="B78" s="168" t="str">
        <f>IF(A78="ー","ー",データとりまとめシート!C56)</f>
        <v>ー</v>
      </c>
      <c r="C78" s="168"/>
      <c r="D78" s="81" t="str">
        <f>IF(データとりまとめシート!D56="","ー",IF(データとりまとめシート!D56=1,"男","女"))</f>
        <v>ー</v>
      </c>
      <c r="E78" s="169" t="str">
        <f>IF(データとりまとめシート!F56="","ー",データとりまとめシート!F56)</f>
        <v>ー</v>
      </c>
      <c r="F78" s="169"/>
      <c r="G78" s="170" t="str">
        <f>IF(データとりまとめシート!G56="","―",データとりまとめシート!G56)</f>
        <v>―</v>
      </c>
      <c r="H78" s="170"/>
      <c r="I78" s="169" t="str">
        <f>IF(データとりまとめシート!J56="","―",データとりまとめシート!J56)</f>
        <v>―</v>
      </c>
      <c r="J78" s="169"/>
      <c r="K78" s="170" t="str">
        <f>IF(データとりまとめシート!K56="","ー",データとりまとめシート!K56)</f>
        <v>ー</v>
      </c>
      <c r="L78" s="170"/>
      <c r="M78" s="81" t="str">
        <f t="shared" si="4"/>
        <v>ー</v>
      </c>
    </row>
    <row r="79" spans="1:13" ht="15.75" customHeight="1">
      <c r="A79" s="81" t="str">
        <f>IF(データとりまとめシート!B57="","ー",データとりまとめシート!B57)</f>
        <v>ー</v>
      </c>
      <c r="B79" s="168" t="str">
        <f>IF(A79="ー","ー",データとりまとめシート!C57)</f>
        <v>ー</v>
      </c>
      <c r="C79" s="168"/>
      <c r="D79" s="81" t="str">
        <f>IF(データとりまとめシート!D57="","ー",IF(データとりまとめシート!D57=1,"男","女"))</f>
        <v>ー</v>
      </c>
      <c r="E79" s="169" t="str">
        <f>IF(データとりまとめシート!F57="","ー",データとりまとめシート!F57)</f>
        <v>ー</v>
      </c>
      <c r="F79" s="169"/>
      <c r="G79" s="170" t="str">
        <f>IF(データとりまとめシート!G57="","―",データとりまとめシート!G57)</f>
        <v>―</v>
      </c>
      <c r="H79" s="170"/>
      <c r="I79" s="169" t="str">
        <f>IF(データとりまとめシート!J57="","―",データとりまとめシート!J57)</f>
        <v>―</v>
      </c>
      <c r="J79" s="169"/>
      <c r="K79" s="170" t="str">
        <f>IF(データとりまとめシート!K57="","ー",データとりまとめシート!K57)</f>
        <v>ー</v>
      </c>
      <c r="L79" s="170"/>
      <c r="M79" s="81" t="str">
        <f t="shared" si="4"/>
        <v>ー</v>
      </c>
    </row>
    <row r="80" spans="1:13" ht="15.75" customHeight="1">
      <c r="A80" s="81" t="str">
        <f>IF(データとりまとめシート!B58="","ー",データとりまとめシート!B58)</f>
        <v>ー</v>
      </c>
      <c r="B80" s="168" t="str">
        <f>IF(A80="ー","ー",データとりまとめシート!C58)</f>
        <v>ー</v>
      </c>
      <c r="C80" s="168"/>
      <c r="D80" s="81" t="str">
        <f>IF(データとりまとめシート!D58="","ー",IF(データとりまとめシート!D58=1,"男","女"))</f>
        <v>ー</v>
      </c>
      <c r="E80" s="169" t="str">
        <f>IF(データとりまとめシート!F58="","ー",データとりまとめシート!F58)</f>
        <v>ー</v>
      </c>
      <c r="F80" s="169"/>
      <c r="G80" s="170" t="str">
        <f>IF(データとりまとめシート!G58="","―",データとりまとめシート!G58)</f>
        <v>―</v>
      </c>
      <c r="H80" s="170"/>
      <c r="I80" s="169" t="str">
        <f>IF(データとりまとめシート!J58="","―",データとりまとめシート!J58)</f>
        <v>―</v>
      </c>
      <c r="J80" s="169"/>
      <c r="K80" s="170" t="str">
        <f>IF(データとりまとめシート!K58="","ー",データとりまとめシート!K58)</f>
        <v>ー</v>
      </c>
      <c r="L80" s="170"/>
      <c r="M80" s="81" t="str">
        <f t="shared" si="4"/>
        <v>ー</v>
      </c>
    </row>
    <row r="81" spans="1:13" ht="15.75" customHeight="1">
      <c r="A81" s="81" t="str">
        <f>IF(データとりまとめシート!B59="","ー",データとりまとめシート!B59)</f>
        <v>ー</v>
      </c>
      <c r="B81" s="168" t="str">
        <f>IF(A81="ー","ー",データとりまとめシート!C59)</f>
        <v>ー</v>
      </c>
      <c r="C81" s="168"/>
      <c r="D81" s="81" t="str">
        <f>IF(データとりまとめシート!D59="","ー",IF(データとりまとめシート!D59=1,"男","女"))</f>
        <v>ー</v>
      </c>
      <c r="E81" s="169" t="str">
        <f>IF(データとりまとめシート!F59="","ー",データとりまとめシート!F59)</f>
        <v>ー</v>
      </c>
      <c r="F81" s="169"/>
      <c r="G81" s="170" t="str">
        <f>IF(データとりまとめシート!G59="","―",データとりまとめシート!G59)</f>
        <v>―</v>
      </c>
      <c r="H81" s="170"/>
      <c r="I81" s="169" t="str">
        <f>IF(データとりまとめシート!J59="","―",データとりまとめシート!J59)</f>
        <v>―</v>
      </c>
      <c r="J81" s="169"/>
      <c r="K81" s="170" t="str">
        <f>IF(データとりまとめシート!K59="","ー",データとりまとめシート!K59)</f>
        <v>ー</v>
      </c>
      <c r="L81" s="170"/>
      <c r="M81" s="81" t="str">
        <f t="shared" si="4"/>
        <v>ー</v>
      </c>
    </row>
    <row r="82" spans="1:13" ht="15.75" customHeight="1">
      <c r="A82" s="81" t="str">
        <f>IF(データとりまとめシート!B60="","ー",データとりまとめシート!B60)</f>
        <v>ー</v>
      </c>
      <c r="B82" s="168" t="str">
        <f>IF(A82="ー","ー",データとりまとめシート!C60)</f>
        <v>ー</v>
      </c>
      <c r="C82" s="168"/>
      <c r="D82" s="81" t="str">
        <f>IF(データとりまとめシート!D60="","ー",IF(データとりまとめシート!D60=1,"男","女"))</f>
        <v>ー</v>
      </c>
      <c r="E82" s="169" t="str">
        <f>IF(データとりまとめシート!F60="","ー",データとりまとめシート!F60)</f>
        <v>ー</v>
      </c>
      <c r="F82" s="169"/>
      <c r="G82" s="170" t="str">
        <f>IF(データとりまとめシート!G60="","―",データとりまとめシート!G60)</f>
        <v>―</v>
      </c>
      <c r="H82" s="170"/>
      <c r="I82" s="169" t="str">
        <f>IF(データとりまとめシート!J60="","―",データとりまとめシート!J60)</f>
        <v>―</v>
      </c>
      <c r="J82" s="169"/>
      <c r="K82" s="170" t="str">
        <f>IF(データとりまとめシート!K60="","ー",データとりまとめシート!K60)</f>
        <v>ー</v>
      </c>
      <c r="L82" s="170"/>
      <c r="M82" s="81" t="str">
        <f t="shared" si="4"/>
        <v>ー</v>
      </c>
    </row>
    <row r="83" spans="1:13" ht="15.75" customHeight="1">
      <c r="A83" s="81" t="str">
        <f>IF(データとりまとめシート!B61="","ー",データとりまとめシート!B61)</f>
        <v>ー</v>
      </c>
      <c r="B83" s="168" t="str">
        <f>IF(A83="ー","ー",データとりまとめシート!C61)</f>
        <v>ー</v>
      </c>
      <c r="C83" s="168"/>
      <c r="D83" s="81" t="str">
        <f>IF(データとりまとめシート!D61="","ー",IF(データとりまとめシート!D61=1,"男","女"))</f>
        <v>ー</v>
      </c>
      <c r="E83" s="169" t="str">
        <f>IF(データとりまとめシート!F61="","ー",データとりまとめシート!F61)</f>
        <v>ー</v>
      </c>
      <c r="F83" s="169"/>
      <c r="G83" s="170" t="str">
        <f>IF(データとりまとめシート!G61="","―",データとりまとめシート!G61)</f>
        <v>―</v>
      </c>
      <c r="H83" s="170"/>
      <c r="I83" s="169" t="str">
        <f>IF(データとりまとめシート!J61="","―",データとりまとめシート!J61)</f>
        <v>―</v>
      </c>
      <c r="J83" s="169"/>
      <c r="K83" s="170" t="str">
        <f>IF(データとりまとめシート!K61="","ー",データとりまとめシート!K61)</f>
        <v>ー</v>
      </c>
      <c r="L83" s="170"/>
      <c r="M83" s="81" t="str">
        <f t="shared" si="4"/>
        <v>ー</v>
      </c>
    </row>
    <row r="84" spans="1:13" ht="15.75" customHeight="1">
      <c r="A84" s="81" t="str">
        <f>IF(データとりまとめシート!B62="","ー",データとりまとめシート!B62)</f>
        <v>ー</v>
      </c>
      <c r="B84" s="168" t="str">
        <f>IF(A84="ー","ー",データとりまとめシート!C62)</f>
        <v>ー</v>
      </c>
      <c r="C84" s="168"/>
      <c r="D84" s="81" t="str">
        <f>IF(データとりまとめシート!D62="","ー",IF(データとりまとめシート!D62=1,"男","女"))</f>
        <v>ー</v>
      </c>
      <c r="E84" s="169" t="str">
        <f>IF(データとりまとめシート!F62="","ー",データとりまとめシート!F62)</f>
        <v>ー</v>
      </c>
      <c r="F84" s="169"/>
      <c r="G84" s="170" t="str">
        <f>IF(データとりまとめシート!G62="","―",データとりまとめシート!G62)</f>
        <v>―</v>
      </c>
      <c r="H84" s="170"/>
      <c r="I84" s="169" t="str">
        <f>IF(データとりまとめシート!J62="","―",データとりまとめシート!J62)</f>
        <v>―</v>
      </c>
      <c r="J84" s="169"/>
      <c r="K84" s="170" t="str">
        <f>IF(データとりまとめシート!K62="","ー",データとりまとめシート!K62)</f>
        <v>ー</v>
      </c>
      <c r="L84" s="170"/>
      <c r="M84" s="81" t="str">
        <f t="shared" si="4"/>
        <v>ー</v>
      </c>
    </row>
    <row r="85" spans="1:13" ht="15.75" customHeight="1">
      <c r="A85" s="81" t="str">
        <f>IF(データとりまとめシート!B63="","ー",データとりまとめシート!B63)</f>
        <v>ー</v>
      </c>
      <c r="B85" s="168" t="str">
        <f>IF(A85="ー","ー",データとりまとめシート!C63)</f>
        <v>ー</v>
      </c>
      <c r="C85" s="168"/>
      <c r="D85" s="81" t="str">
        <f>IF(データとりまとめシート!D63="","ー",IF(データとりまとめシート!D63=1,"男","女"))</f>
        <v>ー</v>
      </c>
      <c r="E85" s="169" t="str">
        <f>IF(データとりまとめシート!F63="","ー",データとりまとめシート!F63)</f>
        <v>ー</v>
      </c>
      <c r="F85" s="169"/>
      <c r="G85" s="170" t="str">
        <f>IF(データとりまとめシート!G63="","―",データとりまとめシート!G63)</f>
        <v>―</v>
      </c>
      <c r="H85" s="170"/>
      <c r="I85" s="169" t="str">
        <f>IF(データとりまとめシート!J63="","―",データとりまとめシート!J63)</f>
        <v>―</v>
      </c>
      <c r="J85" s="169"/>
      <c r="K85" s="170" t="str">
        <f>IF(データとりまとめシート!K63="","ー",データとりまとめシート!K63)</f>
        <v>ー</v>
      </c>
      <c r="L85" s="170"/>
      <c r="M85" s="81" t="str">
        <f t="shared" si="4"/>
        <v>ー</v>
      </c>
    </row>
    <row r="86" spans="1:13" ht="15.75" customHeight="1">
      <c r="A86" s="81" t="str">
        <f>IF(データとりまとめシート!B64="","ー",データとりまとめシート!B64)</f>
        <v>ー</v>
      </c>
      <c r="B86" s="168" t="str">
        <f>IF(A86="ー","ー",データとりまとめシート!C64)</f>
        <v>ー</v>
      </c>
      <c r="C86" s="168"/>
      <c r="D86" s="81" t="str">
        <f>IF(データとりまとめシート!D64="","ー",IF(データとりまとめシート!D64=1,"男","女"))</f>
        <v>ー</v>
      </c>
      <c r="E86" s="169" t="str">
        <f>IF(データとりまとめシート!F64="","ー",データとりまとめシート!F64)</f>
        <v>ー</v>
      </c>
      <c r="F86" s="169"/>
      <c r="G86" s="170" t="str">
        <f>IF(データとりまとめシート!G64="","―",データとりまとめシート!G64)</f>
        <v>―</v>
      </c>
      <c r="H86" s="170"/>
      <c r="I86" s="169" t="str">
        <f>IF(データとりまとめシート!J64="","―",データとりまとめシート!J64)</f>
        <v>―</v>
      </c>
      <c r="J86" s="169"/>
      <c r="K86" s="170" t="str">
        <f>IF(データとりまとめシート!K64="","ー",データとりまとめシート!K64)</f>
        <v>ー</v>
      </c>
      <c r="L86" s="170"/>
      <c r="M86" s="81" t="str">
        <f t="shared" si="4"/>
        <v>ー</v>
      </c>
    </row>
    <row r="87" spans="1:13" ht="15.75" customHeight="1">
      <c r="A87" s="81" t="str">
        <f>IF(データとりまとめシート!B65="","ー",データとりまとめシート!B65)</f>
        <v>ー</v>
      </c>
      <c r="B87" s="168" t="str">
        <f>IF(A87="ー","ー",データとりまとめシート!C65)</f>
        <v>ー</v>
      </c>
      <c r="C87" s="168"/>
      <c r="D87" s="81" t="str">
        <f>IF(データとりまとめシート!D65="","ー",IF(データとりまとめシート!D65=1,"男","女"))</f>
        <v>ー</v>
      </c>
      <c r="E87" s="169" t="str">
        <f>IF(データとりまとめシート!F65="","ー",データとりまとめシート!F65)</f>
        <v>ー</v>
      </c>
      <c r="F87" s="169"/>
      <c r="G87" s="170" t="str">
        <f>IF(データとりまとめシート!G65="","―",データとりまとめシート!G65)</f>
        <v>―</v>
      </c>
      <c r="H87" s="170"/>
      <c r="I87" s="169" t="str">
        <f>IF(データとりまとめシート!J65="","―",データとりまとめシート!J65)</f>
        <v>―</v>
      </c>
      <c r="J87" s="169"/>
      <c r="K87" s="170" t="str">
        <f>IF(データとりまとめシート!K65="","ー",データとりまとめシート!K65)</f>
        <v>ー</v>
      </c>
      <c r="L87" s="170"/>
      <c r="M87" s="81" t="str">
        <f t="shared" si="4"/>
        <v>ー</v>
      </c>
    </row>
    <row r="88" spans="1:13" ht="15.75" customHeight="1">
      <c r="A88" s="81" t="str">
        <f>IF(データとりまとめシート!B66="","ー",データとりまとめシート!B66)</f>
        <v>ー</v>
      </c>
      <c r="B88" s="168" t="str">
        <f>IF(A88="ー","ー",データとりまとめシート!C66)</f>
        <v>ー</v>
      </c>
      <c r="C88" s="168"/>
      <c r="D88" s="81" t="str">
        <f>IF(データとりまとめシート!D66="","ー",IF(データとりまとめシート!D66=1,"男","女"))</f>
        <v>ー</v>
      </c>
      <c r="E88" s="169" t="str">
        <f>IF(データとりまとめシート!F66="","ー",データとりまとめシート!F66)</f>
        <v>ー</v>
      </c>
      <c r="F88" s="169"/>
      <c r="G88" s="170" t="str">
        <f>IF(データとりまとめシート!G66="","―",データとりまとめシート!G66)</f>
        <v>―</v>
      </c>
      <c r="H88" s="170"/>
      <c r="I88" s="169" t="str">
        <f>IF(データとりまとめシート!J66="","―",データとりまとめシート!J66)</f>
        <v>―</v>
      </c>
      <c r="J88" s="169"/>
      <c r="K88" s="170" t="str">
        <f>IF(データとりまとめシート!K66="","ー",データとりまとめシート!K66)</f>
        <v>ー</v>
      </c>
      <c r="L88" s="170"/>
      <c r="M88" s="81" t="str">
        <f t="shared" si="4"/>
        <v>ー</v>
      </c>
    </row>
    <row r="89" spans="1:13" ht="15.75" customHeight="1">
      <c r="A89" s="81" t="str">
        <f>IF(データとりまとめシート!B67="","ー",データとりまとめシート!B67)</f>
        <v>ー</v>
      </c>
      <c r="B89" s="168" t="str">
        <f>IF(A89="ー","ー",データとりまとめシート!C67)</f>
        <v>ー</v>
      </c>
      <c r="C89" s="168"/>
      <c r="D89" s="81" t="str">
        <f>IF(データとりまとめシート!D67="","ー",IF(データとりまとめシート!D67=1,"男","女"))</f>
        <v>ー</v>
      </c>
      <c r="E89" s="169" t="str">
        <f>IF(データとりまとめシート!F67="","ー",データとりまとめシート!F67)</f>
        <v>ー</v>
      </c>
      <c r="F89" s="169"/>
      <c r="G89" s="170" t="str">
        <f>IF(データとりまとめシート!G67="","―",データとりまとめシート!G67)</f>
        <v>―</v>
      </c>
      <c r="H89" s="170"/>
      <c r="I89" s="169" t="str">
        <f>IF(データとりまとめシート!J67="","―",データとりまとめシート!J67)</f>
        <v>―</v>
      </c>
      <c r="J89" s="169"/>
      <c r="K89" s="170" t="str">
        <f>IF(データとりまとめシート!K67="","ー",データとりまとめシート!K67)</f>
        <v>ー</v>
      </c>
      <c r="L89" s="170"/>
      <c r="M89" s="81" t="str">
        <f t="shared" si="4"/>
        <v>ー</v>
      </c>
    </row>
    <row r="90" spans="1:13" ht="15.75" customHeight="1">
      <c r="A90" s="81" t="str">
        <f>IF(データとりまとめシート!B68="","ー",データとりまとめシート!B68)</f>
        <v>ー</v>
      </c>
      <c r="B90" s="168" t="str">
        <f>IF(A90="ー","ー",データとりまとめシート!C68)</f>
        <v>ー</v>
      </c>
      <c r="C90" s="168"/>
      <c r="D90" s="81" t="str">
        <f>IF(データとりまとめシート!D68="","ー",IF(データとりまとめシート!D68=1,"男","女"))</f>
        <v>ー</v>
      </c>
      <c r="E90" s="169" t="str">
        <f>IF(データとりまとめシート!F68="","ー",データとりまとめシート!F68)</f>
        <v>ー</v>
      </c>
      <c r="F90" s="169"/>
      <c r="G90" s="170" t="str">
        <f>IF(データとりまとめシート!G68="","―",データとりまとめシート!G68)</f>
        <v>―</v>
      </c>
      <c r="H90" s="170"/>
      <c r="I90" s="169" t="str">
        <f>IF(データとりまとめシート!J68="","―",データとりまとめシート!J68)</f>
        <v>―</v>
      </c>
      <c r="J90" s="169"/>
      <c r="K90" s="170" t="str">
        <f>IF(データとりまとめシート!K68="","ー",データとりまとめシート!K68)</f>
        <v>ー</v>
      </c>
      <c r="L90" s="170"/>
      <c r="M90" s="81" t="str">
        <f t="shared" si="4"/>
        <v>ー</v>
      </c>
    </row>
    <row r="91" spans="1:13" ht="15.75" customHeight="1">
      <c r="A91" s="81" t="str">
        <f>IF(データとりまとめシート!B69="","ー",データとりまとめシート!B69)</f>
        <v>ー</v>
      </c>
      <c r="B91" s="168" t="str">
        <f>IF(A91="ー","ー",データとりまとめシート!C69)</f>
        <v>ー</v>
      </c>
      <c r="C91" s="168"/>
      <c r="D91" s="81" t="str">
        <f>IF(データとりまとめシート!D69="","ー",IF(データとりまとめシート!D69=1,"男","女"))</f>
        <v>ー</v>
      </c>
      <c r="E91" s="169" t="str">
        <f>IF(データとりまとめシート!F69="","ー",データとりまとめシート!F69)</f>
        <v>ー</v>
      </c>
      <c r="F91" s="169"/>
      <c r="G91" s="170" t="str">
        <f>IF(データとりまとめシート!G69="","―",データとりまとめシート!G69)</f>
        <v>―</v>
      </c>
      <c r="H91" s="170"/>
      <c r="I91" s="169" t="str">
        <f>IF(データとりまとめシート!J69="","―",データとりまとめシート!J69)</f>
        <v>―</v>
      </c>
      <c r="J91" s="169"/>
      <c r="K91" s="170" t="str">
        <f>IF(データとりまとめシート!K69="","ー",データとりまとめシート!K69)</f>
        <v>ー</v>
      </c>
      <c r="L91" s="170"/>
      <c r="M91" s="81" t="str">
        <f t="shared" si="4"/>
        <v>ー</v>
      </c>
    </row>
    <row r="92" spans="1:13" ht="15.75" customHeight="1">
      <c r="A92" s="81" t="str">
        <f>IF(データとりまとめシート!B70="","ー",データとりまとめシート!B70)</f>
        <v>ー</v>
      </c>
      <c r="B92" s="168" t="str">
        <f>IF(A92="ー","ー",データとりまとめシート!C70)</f>
        <v>ー</v>
      </c>
      <c r="C92" s="168"/>
      <c r="D92" s="81" t="str">
        <f>IF(データとりまとめシート!D70="","ー",IF(データとりまとめシート!D70=1,"男","女"))</f>
        <v>ー</v>
      </c>
      <c r="E92" s="169" t="str">
        <f>IF(データとりまとめシート!F70="","ー",データとりまとめシート!F70)</f>
        <v>ー</v>
      </c>
      <c r="F92" s="169"/>
      <c r="G92" s="170" t="str">
        <f>IF(データとりまとめシート!G70="","―",データとりまとめシート!G70)</f>
        <v>―</v>
      </c>
      <c r="H92" s="170"/>
      <c r="I92" s="169" t="str">
        <f>IF(データとりまとめシート!J70="","―",データとりまとめシート!J70)</f>
        <v>―</v>
      </c>
      <c r="J92" s="169"/>
      <c r="K92" s="170" t="str">
        <f>IF(データとりまとめシート!K70="","ー",データとりまとめシート!K70)</f>
        <v>ー</v>
      </c>
      <c r="L92" s="170"/>
      <c r="M92" s="81" t="str">
        <f t="shared" si="4"/>
        <v>ー</v>
      </c>
    </row>
    <row r="93" spans="1:13" ht="15.75" customHeight="1">
      <c r="A93" s="81" t="str">
        <f>IF(データとりまとめシート!B71="","ー",データとりまとめシート!B71)</f>
        <v>ー</v>
      </c>
      <c r="B93" s="168" t="str">
        <f>IF(A93="ー","ー",データとりまとめシート!C71)</f>
        <v>ー</v>
      </c>
      <c r="C93" s="168"/>
      <c r="D93" s="81" t="str">
        <f>IF(データとりまとめシート!D71="","ー",IF(データとりまとめシート!D71=1,"男","女"))</f>
        <v>ー</v>
      </c>
      <c r="E93" s="169" t="str">
        <f>IF(データとりまとめシート!F71="","ー",データとりまとめシート!F71)</f>
        <v>ー</v>
      </c>
      <c r="F93" s="169"/>
      <c r="G93" s="170" t="str">
        <f>IF(データとりまとめシート!G71="","―",データとりまとめシート!G71)</f>
        <v>―</v>
      </c>
      <c r="H93" s="170"/>
      <c r="I93" s="169" t="str">
        <f>IF(データとりまとめシート!J71="","―",データとりまとめシート!J71)</f>
        <v>―</v>
      </c>
      <c r="J93" s="169"/>
      <c r="K93" s="170" t="str">
        <f>IF(データとりまとめシート!K71="","ー",データとりまとめシート!K71)</f>
        <v>ー</v>
      </c>
      <c r="L93" s="170"/>
      <c r="M93" s="81" t="str">
        <f t="shared" si="4"/>
        <v>ー</v>
      </c>
    </row>
    <row r="94" spans="1:13" ht="15.75" customHeight="1">
      <c r="A94" s="81" t="str">
        <f>IF(データとりまとめシート!B72="","ー",データとりまとめシート!B72)</f>
        <v>ー</v>
      </c>
      <c r="B94" s="168" t="str">
        <f>IF(A94="ー","ー",データとりまとめシート!C72)</f>
        <v>ー</v>
      </c>
      <c r="C94" s="168"/>
      <c r="D94" s="81" t="str">
        <f>IF(データとりまとめシート!D72="","ー",IF(データとりまとめシート!D72=1,"男","女"))</f>
        <v>ー</v>
      </c>
      <c r="E94" s="169" t="str">
        <f>IF(データとりまとめシート!F72="","ー",データとりまとめシート!F72)</f>
        <v>ー</v>
      </c>
      <c r="F94" s="169"/>
      <c r="G94" s="170" t="str">
        <f>IF(データとりまとめシート!G72="","―",データとりまとめシート!G72)</f>
        <v>―</v>
      </c>
      <c r="H94" s="170"/>
      <c r="I94" s="169" t="str">
        <f>IF(データとりまとめシート!J72="","―",データとりまとめシート!J72)</f>
        <v>―</v>
      </c>
      <c r="J94" s="169"/>
      <c r="K94" s="170" t="str">
        <f>IF(データとりまとめシート!K72="","ー",データとりまとめシート!K72)</f>
        <v>ー</v>
      </c>
      <c r="L94" s="170"/>
      <c r="M94" s="81" t="str">
        <f t="shared" si="4"/>
        <v>ー</v>
      </c>
    </row>
    <row r="95" spans="1:13" ht="15.75" customHeight="1">
      <c r="A95" s="81" t="str">
        <f>IF(データとりまとめシート!B73="","ー",データとりまとめシート!B73)</f>
        <v>ー</v>
      </c>
      <c r="B95" s="168" t="str">
        <f>IF(A95="ー","ー",データとりまとめシート!C73)</f>
        <v>ー</v>
      </c>
      <c r="C95" s="168"/>
      <c r="D95" s="81" t="str">
        <f>IF(データとりまとめシート!D73="","ー",IF(データとりまとめシート!D73=1,"男","女"))</f>
        <v>ー</v>
      </c>
      <c r="E95" s="169" t="str">
        <f>IF(データとりまとめシート!F73="","ー",データとりまとめシート!F73)</f>
        <v>ー</v>
      </c>
      <c r="F95" s="169"/>
      <c r="G95" s="170" t="str">
        <f>IF(データとりまとめシート!G73="","―",データとりまとめシート!G73)</f>
        <v>―</v>
      </c>
      <c r="H95" s="170"/>
      <c r="I95" s="169" t="str">
        <f>IF(データとりまとめシート!J73="","―",データとりまとめシート!J73)</f>
        <v>―</v>
      </c>
      <c r="J95" s="169"/>
      <c r="K95" s="170" t="str">
        <f>IF(データとりまとめシート!K73="","ー",データとりまとめシート!K73)</f>
        <v>ー</v>
      </c>
      <c r="L95" s="170"/>
      <c r="M95" s="81" t="str">
        <f t="shared" si="4"/>
        <v>ー</v>
      </c>
    </row>
    <row r="96" spans="1:13" ht="15.75" customHeight="1">
      <c r="A96" s="81" t="str">
        <f>IF(データとりまとめシート!B74="","ー",データとりまとめシート!B74)</f>
        <v>ー</v>
      </c>
      <c r="B96" s="168" t="str">
        <f>IF(A96="ー","ー",データとりまとめシート!C74)</f>
        <v>ー</v>
      </c>
      <c r="C96" s="168"/>
      <c r="D96" s="81" t="str">
        <f>IF(データとりまとめシート!D74="","ー",IF(データとりまとめシート!D74=1,"男","女"))</f>
        <v>ー</v>
      </c>
      <c r="E96" s="169" t="str">
        <f>IF(データとりまとめシート!F74="","ー",データとりまとめシート!F74)</f>
        <v>ー</v>
      </c>
      <c r="F96" s="169"/>
      <c r="G96" s="170" t="str">
        <f>IF(データとりまとめシート!G74="","―",データとりまとめシート!G74)</f>
        <v>―</v>
      </c>
      <c r="H96" s="170"/>
      <c r="I96" s="169" t="str">
        <f>IF(データとりまとめシート!J74="","―",データとりまとめシート!J74)</f>
        <v>―</v>
      </c>
      <c r="J96" s="169"/>
      <c r="K96" s="170" t="str">
        <f>IF(データとりまとめシート!K74="","ー",データとりまとめシート!K74)</f>
        <v>ー</v>
      </c>
      <c r="L96" s="170"/>
      <c r="M96" s="81" t="str">
        <f t="shared" si="4"/>
        <v>ー</v>
      </c>
    </row>
    <row r="97" spans="1:13" ht="15.75" customHeight="1">
      <c r="A97" s="81" t="str">
        <f>IF(データとりまとめシート!B75="","ー",データとりまとめシート!B75)</f>
        <v>ー</v>
      </c>
      <c r="B97" s="168" t="str">
        <f>IF(A97="ー","ー",データとりまとめシート!C75)</f>
        <v>ー</v>
      </c>
      <c r="C97" s="168"/>
      <c r="D97" s="81" t="str">
        <f>IF(データとりまとめシート!D75="","ー",IF(データとりまとめシート!D75=1,"男","女"))</f>
        <v>ー</v>
      </c>
      <c r="E97" s="169" t="str">
        <f>IF(データとりまとめシート!F75="","ー",データとりまとめシート!F75)</f>
        <v>ー</v>
      </c>
      <c r="F97" s="169"/>
      <c r="G97" s="170" t="str">
        <f>IF(データとりまとめシート!G75="","―",データとりまとめシート!G75)</f>
        <v>―</v>
      </c>
      <c r="H97" s="170"/>
      <c r="I97" s="169" t="str">
        <f>IF(データとりまとめシート!J75="","―",データとりまとめシート!J75)</f>
        <v>―</v>
      </c>
      <c r="J97" s="169"/>
      <c r="K97" s="170" t="str">
        <f>IF(データとりまとめシート!K75="","ー",データとりまとめシート!K75)</f>
        <v>ー</v>
      </c>
      <c r="L97" s="170"/>
      <c r="M97" s="81" t="str">
        <f t="shared" si="4"/>
        <v>ー</v>
      </c>
    </row>
    <row r="98" spans="1:13" ht="15.75" customHeight="1">
      <c r="A98" s="81" t="str">
        <f>IF(データとりまとめシート!B76="","ー",データとりまとめシート!B76)</f>
        <v>ー</v>
      </c>
      <c r="B98" s="168" t="str">
        <f>IF(A98="ー","ー",データとりまとめシート!C76)</f>
        <v>ー</v>
      </c>
      <c r="C98" s="168"/>
      <c r="D98" s="81" t="str">
        <f>IF(データとりまとめシート!D76="","ー",IF(データとりまとめシート!D76=1,"男","女"))</f>
        <v>ー</v>
      </c>
      <c r="E98" s="169" t="str">
        <f>IF(データとりまとめシート!F76="","ー",データとりまとめシート!F76)</f>
        <v>ー</v>
      </c>
      <c r="F98" s="169"/>
      <c r="G98" s="170" t="str">
        <f>IF(データとりまとめシート!G76="","―",データとりまとめシート!G76)</f>
        <v>―</v>
      </c>
      <c r="H98" s="170"/>
      <c r="I98" s="169" t="str">
        <f>IF(データとりまとめシート!J76="","―",データとりまとめシート!J76)</f>
        <v>―</v>
      </c>
      <c r="J98" s="169"/>
      <c r="K98" s="170" t="str">
        <f>IF(データとりまとめシート!K76="","ー",データとりまとめシート!K76)</f>
        <v>ー</v>
      </c>
      <c r="L98" s="170"/>
      <c r="M98" s="81" t="str">
        <f t="shared" si="4"/>
        <v>ー</v>
      </c>
    </row>
    <row r="99" spans="1:13" ht="15.75" customHeight="1">
      <c r="A99" s="81" t="str">
        <f>IF(データとりまとめシート!B77="","ー",データとりまとめシート!B77)</f>
        <v>ー</v>
      </c>
      <c r="B99" s="168" t="str">
        <f>IF(A99="ー","ー",データとりまとめシート!C77)</f>
        <v>ー</v>
      </c>
      <c r="C99" s="168"/>
      <c r="D99" s="81" t="str">
        <f>IF(データとりまとめシート!D77="","ー",IF(データとりまとめシート!D77=1,"男","女"))</f>
        <v>ー</v>
      </c>
      <c r="E99" s="169" t="str">
        <f>IF(データとりまとめシート!F77="","ー",データとりまとめシート!F77)</f>
        <v>ー</v>
      </c>
      <c r="F99" s="169"/>
      <c r="G99" s="170" t="str">
        <f>IF(データとりまとめシート!G77="","―",データとりまとめシート!G77)</f>
        <v>―</v>
      </c>
      <c r="H99" s="170"/>
      <c r="I99" s="169" t="str">
        <f>IF(データとりまとめシート!J77="","―",データとりまとめシート!J77)</f>
        <v>―</v>
      </c>
      <c r="J99" s="169"/>
      <c r="K99" s="170" t="str">
        <f>IF(データとりまとめシート!K77="","ー",データとりまとめシート!K77)</f>
        <v>ー</v>
      </c>
      <c r="L99" s="170"/>
      <c r="M99" s="81" t="str">
        <f t="shared" si="4"/>
        <v>ー</v>
      </c>
    </row>
    <row r="100" spans="1:13" ht="15.75" customHeight="1">
      <c r="A100" s="81" t="str">
        <f>IF(データとりまとめシート!B78="","ー",データとりまとめシート!B78)</f>
        <v>ー</v>
      </c>
      <c r="B100" s="168" t="str">
        <f>IF(A100="ー","ー",データとりまとめシート!C78)</f>
        <v>ー</v>
      </c>
      <c r="C100" s="168"/>
      <c r="D100" s="81" t="str">
        <f>IF(データとりまとめシート!D78="","ー",IF(データとりまとめシート!D78=1,"男","女"))</f>
        <v>ー</v>
      </c>
      <c r="E100" s="169" t="str">
        <f>IF(データとりまとめシート!F78="","ー",データとりまとめシート!F78)</f>
        <v>ー</v>
      </c>
      <c r="F100" s="169"/>
      <c r="G100" s="170" t="str">
        <f>IF(データとりまとめシート!G78="","―",データとりまとめシート!G78)</f>
        <v>―</v>
      </c>
      <c r="H100" s="170"/>
      <c r="I100" s="169" t="str">
        <f>IF(データとりまとめシート!J78="","―",データとりまとめシート!J78)</f>
        <v>―</v>
      </c>
      <c r="J100" s="169"/>
      <c r="K100" s="170" t="str">
        <f>IF(データとりまとめシート!K78="","ー",データとりまとめシート!K78)</f>
        <v>ー</v>
      </c>
      <c r="L100" s="170"/>
      <c r="M100" s="81" t="str">
        <f t="shared" si="4"/>
        <v>ー</v>
      </c>
    </row>
    <row r="101" spans="1:13" ht="15.75" customHeight="1">
      <c r="A101" s="81" t="str">
        <f>IF(データとりまとめシート!B79="","ー",データとりまとめシート!B79)</f>
        <v>ー</v>
      </c>
      <c r="B101" s="168" t="str">
        <f>IF(A101="ー","ー",データとりまとめシート!C79)</f>
        <v>ー</v>
      </c>
      <c r="C101" s="168"/>
      <c r="D101" s="81" t="str">
        <f>IF(データとりまとめシート!D79="","ー",IF(データとりまとめシート!D79=1,"男","女"))</f>
        <v>ー</v>
      </c>
      <c r="E101" s="169" t="str">
        <f>IF(データとりまとめシート!F79="","ー",データとりまとめシート!F79)</f>
        <v>ー</v>
      </c>
      <c r="F101" s="169"/>
      <c r="G101" s="170" t="str">
        <f>IF(データとりまとめシート!G79="","―",データとりまとめシート!G79)</f>
        <v>―</v>
      </c>
      <c r="H101" s="170"/>
      <c r="I101" s="169" t="str">
        <f>IF(データとりまとめシート!J79="","―",データとりまとめシート!J79)</f>
        <v>―</v>
      </c>
      <c r="J101" s="169"/>
      <c r="K101" s="170" t="str">
        <f>IF(データとりまとめシート!K79="","ー",データとりまとめシート!K79)</f>
        <v>ー</v>
      </c>
      <c r="L101" s="170"/>
      <c r="M101" s="81" t="str">
        <f t="shared" ref="M101:M164" si="5">IF(A101="ー","ー","有")</f>
        <v>ー</v>
      </c>
    </row>
    <row r="102" spans="1:13" ht="15.75" customHeight="1">
      <c r="A102" s="81" t="str">
        <f>IF(データとりまとめシート!B80="","ー",データとりまとめシート!B80)</f>
        <v>ー</v>
      </c>
      <c r="B102" s="168" t="str">
        <f>IF(A102="ー","ー",データとりまとめシート!C80)</f>
        <v>ー</v>
      </c>
      <c r="C102" s="168"/>
      <c r="D102" s="81" t="str">
        <f>IF(データとりまとめシート!D80="","ー",IF(データとりまとめシート!D80=1,"男","女"))</f>
        <v>ー</v>
      </c>
      <c r="E102" s="169" t="str">
        <f>IF(データとりまとめシート!F80="","ー",データとりまとめシート!F80)</f>
        <v>ー</v>
      </c>
      <c r="F102" s="169"/>
      <c r="G102" s="170" t="str">
        <f>IF(データとりまとめシート!G80="","―",データとりまとめシート!G80)</f>
        <v>―</v>
      </c>
      <c r="H102" s="170"/>
      <c r="I102" s="169" t="str">
        <f>IF(データとりまとめシート!J80="","―",データとりまとめシート!J80)</f>
        <v>―</v>
      </c>
      <c r="J102" s="169"/>
      <c r="K102" s="170" t="str">
        <f>IF(データとりまとめシート!K80="","ー",データとりまとめシート!K80)</f>
        <v>ー</v>
      </c>
      <c r="L102" s="170"/>
      <c r="M102" s="81" t="str">
        <f t="shared" si="5"/>
        <v>ー</v>
      </c>
    </row>
    <row r="103" spans="1:13" ht="15.75" customHeight="1">
      <c r="A103" s="81" t="str">
        <f>IF(データとりまとめシート!B81="","ー",データとりまとめシート!B81)</f>
        <v>ー</v>
      </c>
      <c r="B103" s="168" t="str">
        <f>IF(A103="ー","ー",データとりまとめシート!C81)</f>
        <v>ー</v>
      </c>
      <c r="C103" s="168"/>
      <c r="D103" s="81" t="str">
        <f>IF(データとりまとめシート!D81="","ー",IF(データとりまとめシート!D81=1,"男","女"))</f>
        <v>ー</v>
      </c>
      <c r="E103" s="169" t="str">
        <f>IF(データとりまとめシート!F81="","ー",データとりまとめシート!F81)</f>
        <v>ー</v>
      </c>
      <c r="F103" s="169"/>
      <c r="G103" s="170" t="str">
        <f>IF(データとりまとめシート!G81="","―",データとりまとめシート!G81)</f>
        <v>―</v>
      </c>
      <c r="H103" s="170"/>
      <c r="I103" s="169" t="str">
        <f>IF(データとりまとめシート!J81="","―",データとりまとめシート!J81)</f>
        <v>―</v>
      </c>
      <c r="J103" s="169"/>
      <c r="K103" s="170" t="str">
        <f>IF(データとりまとめシート!K81="","ー",データとりまとめシート!K81)</f>
        <v>ー</v>
      </c>
      <c r="L103" s="170"/>
      <c r="M103" s="81" t="str">
        <f t="shared" si="5"/>
        <v>ー</v>
      </c>
    </row>
    <row r="104" spans="1:13" ht="15.75" customHeight="1">
      <c r="A104" s="81" t="str">
        <f>IF(データとりまとめシート!B82="","ー",データとりまとめシート!B82)</f>
        <v>ー</v>
      </c>
      <c r="B104" s="168" t="str">
        <f>IF(A104="ー","ー",データとりまとめシート!C82)</f>
        <v>ー</v>
      </c>
      <c r="C104" s="168"/>
      <c r="D104" s="81" t="str">
        <f>IF(データとりまとめシート!D82="","ー",IF(データとりまとめシート!D82=1,"男","女"))</f>
        <v>ー</v>
      </c>
      <c r="E104" s="169" t="str">
        <f>IF(データとりまとめシート!F82="","ー",データとりまとめシート!F82)</f>
        <v>ー</v>
      </c>
      <c r="F104" s="169"/>
      <c r="G104" s="170" t="str">
        <f>IF(データとりまとめシート!G82="","―",データとりまとめシート!G82)</f>
        <v>―</v>
      </c>
      <c r="H104" s="170"/>
      <c r="I104" s="169" t="str">
        <f>IF(データとりまとめシート!J82="","―",データとりまとめシート!J82)</f>
        <v>―</v>
      </c>
      <c r="J104" s="169"/>
      <c r="K104" s="170" t="str">
        <f>IF(データとりまとめシート!K82="","ー",データとりまとめシート!K82)</f>
        <v>ー</v>
      </c>
      <c r="L104" s="170"/>
      <c r="M104" s="81" t="str">
        <f t="shared" si="5"/>
        <v>ー</v>
      </c>
    </row>
    <row r="105" spans="1:13" ht="15.75" customHeight="1">
      <c r="A105" s="81" t="str">
        <f>IF(データとりまとめシート!B83="","ー",データとりまとめシート!B83)</f>
        <v>ー</v>
      </c>
      <c r="B105" s="168" t="str">
        <f>IF(A105="ー","ー",データとりまとめシート!C83)</f>
        <v>ー</v>
      </c>
      <c r="C105" s="168"/>
      <c r="D105" s="81" t="str">
        <f>IF(データとりまとめシート!D83="","ー",IF(データとりまとめシート!D83=1,"男","女"))</f>
        <v>ー</v>
      </c>
      <c r="E105" s="169" t="str">
        <f>IF(データとりまとめシート!F83="","ー",データとりまとめシート!F83)</f>
        <v>ー</v>
      </c>
      <c r="F105" s="169"/>
      <c r="G105" s="170" t="str">
        <f>IF(データとりまとめシート!G83="","―",データとりまとめシート!G83)</f>
        <v>―</v>
      </c>
      <c r="H105" s="170"/>
      <c r="I105" s="169" t="str">
        <f>IF(データとりまとめシート!J83="","―",データとりまとめシート!J83)</f>
        <v>―</v>
      </c>
      <c r="J105" s="169"/>
      <c r="K105" s="170" t="str">
        <f>IF(データとりまとめシート!K83="","ー",データとりまとめシート!K83)</f>
        <v>ー</v>
      </c>
      <c r="L105" s="170"/>
      <c r="M105" s="81" t="str">
        <f t="shared" si="5"/>
        <v>ー</v>
      </c>
    </row>
    <row r="106" spans="1:13" ht="15.75" customHeight="1">
      <c r="A106" s="81" t="str">
        <f>IF(データとりまとめシート!B84="","ー",データとりまとめシート!B84)</f>
        <v>ー</v>
      </c>
      <c r="B106" s="168" t="str">
        <f>IF(A106="ー","ー",データとりまとめシート!C84)</f>
        <v>ー</v>
      </c>
      <c r="C106" s="168"/>
      <c r="D106" s="81" t="str">
        <f>IF(データとりまとめシート!D84="","ー",IF(データとりまとめシート!D84=1,"男","女"))</f>
        <v>ー</v>
      </c>
      <c r="E106" s="169" t="str">
        <f>IF(データとりまとめシート!F84="","ー",データとりまとめシート!F84)</f>
        <v>ー</v>
      </c>
      <c r="F106" s="169"/>
      <c r="G106" s="170" t="str">
        <f>IF(データとりまとめシート!G84="","―",データとりまとめシート!G84)</f>
        <v>―</v>
      </c>
      <c r="H106" s="170"/>
      <c r="I106" s="169" t="str">
        <f>IF(データとりまとめシート!J84="","―",データとりまとめシート!J84)</f>
        <v>―</v>
      </c>
      <c r="J106" s="169"/>
      <c r="K106" s="170" t="str">
        <f>IF(データとりまとめシート!K84="","ー",データとりまとめシート!K84)</f>
        <v>ー</v>
      </c>
      <c r="L106" s="170"/>
      <c r="M106" s="81" t="str">
        <f t="shared" si="5"/>
        <v>ー</v>
      </c>
    </row>
    <row r="107" spans="1:13" ht="15.75" customHeight="1">
      <c r="A107" s="81" t="str">
        <f>IF(データとりまとめシート!B85="","ー",データとりまとめシート!B85)</f>
        <v>ー</v>
      </c>
      <c r="B107" s="168" t="str">
        <f>IF(A107="ー","ー",データとりまとめシート!C85)</f>
        <v>ー</v>
      </c>
      <c r="C107" s="168"/>
      <c r="D107" s="81" t="str">
        <f>IF(データとりまとめシート!D85="","ー",IF(データとりまとめシート!D85=1,"男","女"))</f>
        <v>ー</v>
      </c>
      <c r="E107" s="169" t="str">
        <f>IF(データとりまとめシート!F85="","ー",データとりまとめシート!F85)</f>
        <v>ー</v>
      </c>
      <c r="F107" s="169"/>
      <c r="G107" s="170" t="str">
        <f>IF(データとりまとめシート!G85="","―",データとりまとめシート!G85)</f>
        <v>―</v>
      </c>
      <c r="H107" s="170"/>
      <c r="I107" s="169" t="str">
        <f>IF(データとりまとめシート!J85="","―",データとりまとめシート!J85)</f>
        <v>―</v>
      </c>
      <c r="J107" s="169"/>
      <c r="K107" s="170" t="str">
        <f>IF(データとりまとめシート!K85="","ー",データとりまとめシート!K85)</f>
        <v>ー</v>
      </c>
      <c r="L107" s="170"/>
      <c r="M107" s="81" t="str">
        <f t="shared" si="5"/>
        <v>ー</v>
      </c>
    </row>
    <row r="108" spans="1:13" ht="15.75" customHeight="1">
      <c r="A108" s="81" t="str">
        <f>IF(データとりまとめシート!B86="","ー",データとりまとめシート!B86)</f>
        <v>ー</v>
      </c>
      <c r="B108" s="168" t="str">
        <f>IF(A108="ー","ー",データとりまとめシート!C86)</f>
        <v>ー</v>
      </c>
      <c r="C108" s="168"/>
      <c r="D108" s="81" t="str">
        <f>IF(データとりまとめシート!D86="","ー",IF(データとりまとめシート!D86=1,"男","女"))</f>
        <v>ー</v>
      </c>
      <c r="E108" s="169" t="str">
        <f>IF(データとりまとめシート!F86="","ー",データとりまとめシート!F86)</f>
        <v>ー</v>
      </c>
      <c r="F108" s="169"/>
      <c r="G108" s="170" t="str">
        <f>IF(データとりまとめシート!G86="","―",データとりまとめシート!G86)</f>
        <v>―</v>
      </c>
      <c r="H108" s="170"/>
      <c r="I108" s="169" t="str">
        <f>IF(データとりまとめシート!J86="","―",データとりまとめシート!J86)</f>
        <v>―</v>
      </c>
      <c r="J108" s="169"/>
      <c r="K108" s="170" t="str">
        <f>IF(データとりまとめシート!K86="","ー",データとりまとめシート!K86)</f>
        <v>ー</v>
      </c>
      <c r="L108" s="170"/>
      <c r="M108" s="81" t="str">
        <f t="shared" si="5"/>
        <v>ー</v>
      </c>
    </row>
    <row r="109" spans="1:13" ht="15.75" customHeight="1">
      <c r="A109" s="81" t="str">
        <f>IF(データとりまとめシート!B87="","ー",データとりまとめシート!B87)</f>
        <v>ー</v>
      </c>
      <c r="B109" s="168" t="str">
        <f>IF(A109="ー","ー",データとりまとめシート!C87)</f>
        <v>ー</v>
      </c>
      <c r="C109" s="168"/>
      <c r="D109" s="81" t="str">
        <f>IF(データとりまとめシート!D87="","ー",IF(データとりまとめシート!D87=1,"男","女"))</f>
        <v>ー</v>
      </c>
      <c r="E109" s="169" t="str">
        <f>IF(データとりまとめシート!F87="","ー",データとりまとめシート!F87)</f>
        <v>ー</v>
      </c>
      <c r="F109" s="169"/>
      <c r="G109" s="170" t="str">
        <f>IF(データとりまとめシート!G87="","―",データとりまとめシート!G87)</f>
        <v>―</v>
      </c>
      <c r="H109" s="170"/>
      <c r="I109" s="169" t="str">
        <f>IF(データとりまとめシート!J87="","―",データとりまとめシート!J87)</f>
        <v>―</v>
      </c>
      <c r="J109" s="169"/>
      <c r="K109" s="170" t="str">
        <f>IF(データとりまとめシート!K87="","ー",データとりまとめシート!K87)</f>
        <v>ー</v>
      </c>
      <c r="L109" s="170"/>
      <c r="M109" s="81" t="str">
        <f t="shared" si="5"/>
        <v>ー</v>
      </c>
    </row>
    <row r="110" spans="1:13" ht="15.75" customHeight="1">
      <c r="A110" s="81" t="str">
        <f>IF(データとりまとめシート!B88="","ー",データとりまとめシート!B88)</f>
        <v>ー</v>
      </c>
      <c r="B110" s="168" t="str">
        <f>IF(A110="ー","ー",データとりまとめシート!C88)</f>
        <v>ー</v>
      </c>
      <c r="C110" s="168"/>
      <c r="D110" s="81" t="str">
        <f>IF(データとりまとめシート!D88="","ー",IF(データとりまとめシート!D88=1,"男","女"))</f>
        <v>ー</v>
      </c>
      <c r="E110" s="169" t="str">
        <f>IF(データとりまとめシート!F88="","ー",データとりまとめシート!F88)</f>
        <v>ー</v>
      </c>
      <c r="F110" s="169"/>
      <c r="G110" s="170" t="str">
        <f>IF(データとりまとめシート!G88="","―",データとりまとめシート!G88)</f>
        <v>―</v>
      </c>
      <c r="H110" s="170"/>
      <c r="I110" s="169" t="str">
        <f>IF(データとりまとめシート!J88="","―",データとりまとめシート!J88)</f>
        <v>―</v>
      </c>
      <c r="J110" s="169"/>
      <c r="K110" s="170" t="str">
        <f>IF(データとりまとめシート!K88="","ー",データとりまとめシート!K88)</f>
        <v>ー</v>
      </c>
      <c r="L110" s="170"/>
      <c r="M110" s="81" t="str">
        <f t="shared" si="5"/>
        <v>ー</v>
      </c>
    </row>
    <row r="111" spans="1:13" ht="15.75" customHeight="1">
      <c r="A111" s="81" t="str">
        <f>IF(データとりまとめシート!B89="","ー",データとりまとめシート!B89)</f>
        <v>ー</v>
      </c>
      <c r="B111" s="168" t="str">
        <f>IF(A111="ー","ー",データとりまとめシート!C89)</f>
        <v>ー</v>
      </c>
      <c r="C111" s="168"/>
      <c r="D111" s="81" t="str">
        <f>IF(データとりまとめシート!D89="","ー",IF(データとりまとめシート!D89=1,"男","女"))</f>
        <v>ー</v>
      </c>
      <c r="E111" s="169" t="str">
        <f>IF(データとりまとめシート!F89="","ー",データとりまとめシート!F89)</f>
        <v>ー</v>
      </c>
      <c r="F111" s="169"/>
      <c r="G111" s="170" t="str">
        <f>IF(データとりまとめシート!G89="","―",データとりまとめシート!G89)</f>
        <v>―</v>
      </c>
      <c r="H111" s="170"/>
      <c r="I111" s="169" t="str">
        <f>IF(データとりまとめシート!J89="","―",データとりまとめシート!J89)</f>
        <v>―</v>
      </c>
      <c r="J111" s="169"/>
      <c r="K111" s="170" t="str">
        <f>IF(データとりまとめシート!K89="","ー",データとりまとめシート!K89)</f>
        <v>ー</v>
      </c>
      <c r="L111" s="170"/>
      <c r="M111" s="81" t="str">
        <f t="shared" si="5"/>
        <v>ー</v>
      </c>
    </row>
    <row r="112" spans="1:13" ht="15.75" customHeight="1">
      <c r="A112" s="81" t="str">
        <f>IF(データとりまとめシート!B90="","ー",データとりまとめシート!B90)</f>
        <v>ー</v>
      </c>
      <c r="B112" s="168" t="str">
        <f>IF(A112="ー","ー",データとりまとめシート!C90)</f>
        <v>ー</v>
      </c>
      <c r="C112" s="168"/>
      <c r="D112" s="81" t="str">
        <f>IF(データとりまとめシート!D90="","ー",IF(データとりまとめシート!D90=1,"男","女"))</f>
        <v>ー</v>
      </c>
      <c r="E112" s="169" t="str">
        <f>IF(データとりまとめシート!F90="","ー",データとりまとめシート!F90)</f>
        <v>ー</v>
      </c>
      <c r="F112" s="169"/>
      <c r="G112" s="170" t="str">
        <f>IF(データとりまとめシート!G90="","―",データとりまとめシート!G90)</f>
        <v>―</v>
      </c>
      <c r="H112" s="170"/>
      <c r="I112" s="169" t="str">
        <f>IF(データとりまとめシート!J90="","―",データとりまとめシート!J90)</f>
        <v>―</v>
      </c>
      <c r="J112" s="169"/>
      <c r="K112" s="170" t="str">
        <f>IF(データとりまとめシート!K90="","ー",データとりまとめシート!K90)</f>
        <v>ー</v>
      </c>
      <c r="L112" s="170"/>
      <c r="M112" s="81" t="str">
        <f t="shared" si="5"/>
        <v>ー</v>
      </c>
    </row>
    <row r="113" spans="1:13" ht="15.75" customHeight="1">
      <c r="A113" s="81" t="str">
        <f>IF(データとりまとめシート!B91="","ー",データとりまとめシート!B91)</f>
        <v>ー</v>
      </c>
      <c r="B113" s="168" t="str">
        <f>IF(A113="ー","ー",データとりまとめシート!C91)</f>
        <v>ー</v>
      </c>
      <c r="C113" s="168"/>
      <c r="D113" s="81" t="str">
        <f>IF(データとりまとめシート!D91="","ー",IF(データとりまとめシート!D91=1,"男","女"))</f>
        <v>ー</v>
      </c>
      <c r="E113" s="169" t="str">
        <f>IF(データとりまとめシート!F91="","ー",データとりまとめシート!F91)</f>
        <v>ー</v>
      </c>
      <c r="F113" s="169"/>
      <c r="G113" s="170" t="str">
        <f>IF(データとりまとめシート!G91="","―",データとりまとめシート!G91)</f>
        <v>―</v>
      </c>
      <c r="H113" s="170"/>
      <c r="I113" s="169" t="str">
        <f>IF(データとりまとめシート!J91="","―",データとりまとめシート!J91)</f>
        <v>―</v>
      </c>
      <c r="J113" s="169"/>
      <c r="K113" s="170" t="str">
        <f>IF(データとりまとめシート!K91="","ー",データとりまとめシート!K91)</f>
        <v>ー</v>
      </c>
      <c r="L113" s="170"/>
      <c r="M113" s="81" t="str">
        <f t="shared" si="5"/>
        <v>ー</v>
      </c>
    </row>
    <row r="114" spans="1:13" ht="15.75" customHeight="1">
      <c r="A114" s="81" t="str">
        <f>IF(データとりまとめシート!B92="","ー",データとりまとめシート!B92)</f>
        <v>ー</v>
      </c>
      <c r="B114" s="168" t="str">
        <f>IF(A114="ー","ー",データとりまとめシート!C92)</f>
        <v>ー</v>
      </c>
      <c r="C114" s="168"/>
      <c r="D114" s="81" t="str">
        <f>IF(データとりまとめシート!D92="","ー",IF(データとりまとめシート!D92=1,"男","女"))</f>
        <v>ー</v>
      </c>
      <c r="E114" s="169" t="str">
        <f>IF(データとりまとめシート!F92="","ー",データとりまとめシート!F92)</f>
        <v>ー</v>
      </c>
      <c r="F114" s="169"/>
      <c r="G114" s="170" t="str">
        <f>IF(データとりまとめシート!G92="","―",データとりまとめシート!G92)</f>
        <v>―</v>
      </c>
      <c r="H114" s="170"/>
      <c r="I114" s="169" t="str">
        <f>IF(データとりまとめシート!J92="","―",データとりまとめシート!J92)</f>
        <v>―</v>
      </c>
      <c r="J114" s="169"/>
      <c r="K114" s="170" t="str">
        <f>IF(データとりまとめシート!K92="","ー",データとりまとめシート!K92)</f>
        <v>ー</v>
      </c>
      <c r="L114" s="170"/>
      <c r="M114" s="81" t="str">
        <f t="shared" si="5"/>
        <v>ー</v>
      </c>
    </row>
    <row r="115" spans="1:13" ht="15.75" customHeight="1">
      <c r="A115" s="81" t="str">
        <f>IF(データとりまとめシート!B93="","ー",データとりまとめシート!B93)</f>
        <v>ー</v>
      </c>
      <c r="B115" s="168" t="str">
        <f>IF(A115="ー","ー",データとりまとめシート!C93)</f>
        <v>ー</v>
      </c>
      <c r="C115" s="168"/>
      <c r="D115" s="81" t="str">
        <f>IF(データとりまとめシート!D93="","ー",IF(データとりまとめシート!D93=1,"男","女"))</f>
        <v>ー</v>
      </c>
      <c r="E115" s="169" t="str">
        <f>IF(データとりまとめシート!F93="","ー",データとりまとめシート!F93)</f>
        <v>ー</v>
      </c>
      <c r="F115" s="169"/>
      <c r="G115" s="170" t="str">
        <f>IF(データとりまとめシート!G93="","―",データとりまとめシート!G93)</f>
        <v>―</v>
      </c>
      <c r="H115" s="170"/>
      <c r="I115" s="169" t="str">
        <f>IF(データとりまとめシート!J93="","―",データとりまとめシート!J93)</f>
        <v>―</v>
      </c>
      <c r="J115" s="169"/>
      <c r="K115" s="170" t="str">
        <f>IF(データとりまとめシート!K93="","ー",データとりまとめシート!K93)</f>
        <v>ー</v>
      </c>
      <c r="L115" s="170"/>
      <c r="M115" s="81" t="str">
        <f t="shared" si="5"/>
        <v>ー</v>
      </c>
    </row>
    <row r="116" spans="1:13" ht="15.75" customHeight="1">
      <c r="A116" s="81" t="str">
        <f>IF(データとりまとめシート!B94="","ー",データとりまとめシート!B94)</f>
        <v>ー</v>
      </c>
      <c r="B116" s="168" t="str">
        <f>IF(A116="ー","ー",データとりまとめシート!C94)</f>
        <v>ー</v>
      </c>
      <c r="C116" s="168"/>
      <c r="D116" s="81" t="str">
        <f>IF(データとりまとめシート!D94="","ー",IF(データとりまとめシート!D94=1,"男","女"))</f>
        <v>ー</v>
      </c>
      <c r="E116" s="169" t="str">
        <f>IF(データとりまとめシート!F94="","ー",データとりまとめシート!F94)</f>
        <v>ー</v>
      </c>
      <c r="F116" s="169"/>
      <c r="G116" s="170" t="str">
        <f>IF(データとりまとめシート!G94="","―",データとりまとめシート!G94)</f>
        <v>―</v>
      </c>
      <c r="H116" s="170"/>
      <c r="I116" s="169" t="str">
        <f>IF(データとりまとめシート!J94="","―",データとりまとめシート!J94)</f>
        <v>―</v>
      </c>
      <c r="J116" s="169"/>
      <c r="K116" s="170" t="str">
        <f>IF(データとりまとめシート!K94="","ー",データとりまとめシート!K94)</f>
        <v>ー</v>
      </c>
      <c r="L116" s="170"/>
      <c r="M116" s="81" t="str">
        <f t="shared" si="5"/>
        <v>ー</v>
      </c>
    </row>
    <row r="117" spans="1:13" ht="15.75" customHeight="1">
      <c r="A117" s="81" t="str">
        <f>IF(データとりまとめシート!B95="","ー",データとりまとめシート!B95)</f>
        <v>ー</v>
      </c>
      <c r="B117" s="168" t="str">
        <f>IF(A117="ー","ー",データとりまとめシート!C95)</f>
        <v>ー</v>
      </c>
      <c r="C117" s="168"/>
      <c r="D117" s="81" t="str">
        <f>IF(データとりまとめシート!D95="","ー",IF(データとりまとめシート!D95=1,"男","女"))</f>
        <v>ー</v>
      </c>
      <c r="E117" s="169" t="str">
        <f>IF(データとりまとめシート!F95="","ー",データとりまとめシート!F95)</f>
        <v>ー</v>
      </c>
      <c r="F117" s="169"/>
      <c r="G117" s="170" t="str">
        <f>IF(データとりまとめシート!G95="","―",データとりまとめシート!G95)</f>
        <v>―</v>
      </c>
      <c r="H117" s="170"/>
      <c r="I117" s="169" t="str">
        <f>IF(データとりまとめシート!J95="","―",データとりまとめシート!J95)</f>
        <v>―</v>
      </c>
      <c r="J117" s="169"/>
      <c r="K117" s="170" t="str">
        <f>IF(データとりまとめシート!K95="","ー",データとりまとめシート!K95)</f>
        <v>ー</v>
      </c>
      <c r="L117" s="170"/>
      <c r="M117" s="81" t="str">
        <f t="shared" si="5"/>
        <v>ー</v>
      </c>
    </row>
    <row r="118" spans="1:13" ht="15.75" customHeight="1">
      <c r="A118" s="81" t="str">
        <f>IF(データとりまとめシート!B96="","ー",データとりまとめシート!B96)</f>
        <v>ー</v>
      </c>
      <c r="B118" s="168" t="str">
        <f>IF(A118="ー","ー",データとりまとめシート!C96)</f>
        <v>ー</v>
      </c>
      <c r="C118" s="168"/>
      <c r="D118" s="81" t="str">
        <f>IF(データとりまとめシート!D96="","ー",IF(データとりまとめシート!D96=1,"男","女"))</f>
        <v>ー</v>
      </c>
      <c r="E118" s="169" t="str">
        <f>IF(データとりまとめシート!F96="","ー",データとりまとめシート!F96)</f>
        <v>ー</v>
      </c>
      <c r="F118" s="169"/>
      <c r="G118" s="170" t="str">
        <f>IF(データとりまとめシート!G96="","―",データとりまとめシート!G96)</f>
        <v>―</v>
      </c>
      <c r="H118" s="170"/>
      <c r="I118" s="169" t="str">
        <f>IF(データとりまとめシート!J96="","―",データとりまとめシート!J96)</f>
        <v>―</v>
      </c>
      <c r="J118" s="169"/>
      <c r="K118" s="170" t="str">
        <f>IF(データとりまとめシート!K96="","ー",データとりまとめシート!K96)</f>
        <v>ー</v>
      </c>
      <c r="L118" s="170"/>
      <c r="M118" s="81" t="str">
        <f t="shared" si="5"/>
        <v>ー</v>
      </c>
    </row>
    <row r="119" spans="1:13">
      <c r="A119" s="81" t="str">
        <f>IF(データとりまとめシート!B97="","ー",データとりまとめシート!B97)</f>
        <v>ー</v>
      </c>
      <c r="B119" s="168" t="str">
        <f>IF(A119="ー","ー",データとりまとめシート!C97)</f>
        <v>ー</v>
      </c>
      <c r="C119" s="168"/>
      <c r="D119" s="81" t="str">
        <f>IF(データとりまとめシート!D97="","ー",IF(データとりまとめシート!D97=1,"男","女"))</f>
        <v>ー</v>
      </c>
      <c r="E119" s="169" t="str">
        <f>IF(データとりまとめシート!F97="","ー",データとりまとめシート!F97)</f>
        <v>ー</v>
      </c>
      <c r="F119" s="169"/>
      <c r="G119" s="170" t="str">
        <f>IF(データとりまとめシート!G97="","―",データとりまとめシート!G97)</f>
        <v>―</v>
      </c>
      <c r="H119" s="170"/>
      <c r="I119" s="169" t="str">
        <f>IF(データとりまとめシート!J97="","―",データとりまとめシート!J97)</f>
        <v>―</v>
      </c>
      <c r="J119" s="169"/>
      <c r="K119" s="170" t="str">
        <f>IF(データとりまとめシート!K97="","ー",データとりまとめシート!K97)</f>
        <v>ー</v>
      </c>
      <c r="L119" s="170"/>
      <c r="M119" s="81" t="str">
        <f t="shared" si="5"/>
        <v>ー</v>
      </c>
    </row>
    <row r="120" spans="1:13">
      <c r="A120" s="81" t="str">
        <f>IF(データとりまとめシート!B98="","ー",データとりまとめシート!B98)</f>
        <v>ー</v>
      </c>
      <c r="B120" s="168" t="str">
        <f>IF(A120="ー","ー",データとりまとめシート!C98)</f>
        <v>ー</v>
      </c>
      <c r="C120" s="168"/>
      <c r="D120" s="81" t="str">
        <f>IF(データとりまとめシート!D98="","ー",IF(データとりまとめシート!D98=1,"男","女"))</f>
        <v>ー</v>
      </c>
      <c r="E120" s="169" t="str">
        <f>IF(データとりまとめシート!F98="","ー",データとりまとめシート!F98)</f>
        <v>ー</v>
      </c>
      <c r="F120" s="169"/>
      <c r="G120" s="170" t="str">
        <f>IF(データとりまとめシート!G98="","―",データとりまとめシート!G98)</f>
        <v>―</v>
      </c>
      <c r="H120" s="170"/>
      <c r="I120" s="169" t="str">
        <f>IF(データとりまとめシート!J98="","―",データとりまとめシート!J98)</f>
        <v>―</v>
      </c>
      <c r="J120" s="169"/>
      <c r="K120" s="170" t="str">
        <f>IF(データとりまとめシート!K98="","ー",データとりまとめシート!K98)</f>
        <v>ー</v>
      </c>
      <c r="L120" s="170"/>
      <c r="M120" s="81" t="str">
        <f t="shared" si="5"/>
        <v>ー</v>
      </c>
    </row>
    <row r="121" spans="1:13">
      <c r="A121" s="81" t="str">
        <f>IF(データとりまとめシート!B99="","ー",データとりまとめシート!B99)</f>
        <v>ー</v>
      </c>
      <c r="B121" s="168" t="str">
        <f>IF(A121="ー","ー",データとりまとめシート!C99)</f>
        <v>ー</v>
      </c>
      <c r="C121" s="168"/>
      <c r="D121" s="81" t="str">
        <f>IF(データとりまとめシート!D99="","ー",IF(データとりまとめシート!D99=1,"男","女"))</f>
        <v>ー</v>
      </c>
      <c r="E121" s="169" t="str">
        <f>IF(データとりまとめシート!F99="","ー",データとりまとめシート!F99)</f>
        <v>ー</v>
      </c>
      <c r="F121" s="169"/>
      <c r="G121" s="170" t="str">
        <f>IF(データとりまとめシート!G99="","―",データとりまとめシート!G99)</f>
        <v>―</v>
      </c>
      <c r="H121" s="170"/>
      <c r="I121" s="169" t="str">
        <f>IF(データとりまとめシート!J99="","―",データとりまとめシート!J99)</f>
        <v>―</v>
      </c>
      <c r="J121" s="169"/>
      <c r="K121" s="170" t="str">
        <f>IF(データとりまとめシート!K99="","ー",データとりまとめシート!K99)</f>
        <v>ー</v>
      </c>
      <c r="L121" s="170"/>
      <c r="M121" s="81" t="str">
        <f t="shared" si="5"/>
        <v>ー</v>
      </c>
    </row>
    <row r="122" spans="1:13">
      <c r="A122" s="81" t="str">
        <f>IF(データとりまとめシート!B100="","ー",データとりまとめシート!B100)</f>
        <v>ー</v>
      </c>
      <c r="B122" s="168" t="str">
        <f>IF(A122="ー","ー",データとりまとめシート!C100)</f>
        <v>ー</v>
      </c>
      <c r="C122" s="168"/>
      <c r="D122" s="81" t="str">
        <f>IF(データとりまとめシート!D100="","ー",IF(データとりまとめシート!D100=1,"男","女"))</f>
        <v>ー</v>
      </c>
      <c r="E122" s="169" t="str">
        <f>IF(データとりまとめシート!F100="","ー",データとりまとめシート!F100)</f>
        <v>ー</v>
      </c>
      <c r="F122" s="169"/>
      <c r="G122" s="170" t="str">
        <f>IF(データとりまとめシート!G100="","―",データとりまとめシート!G100)</f>
        <v>―</v>
      </c>
      <c r="H122" s="170"/>
      <c r="I122" s="169" t="str">
        <f>IF(データとりまとめシート!J100="","―",データとりまとめシート!J100)</f>
        <v>―</v>
      </c>
      <c r="J122" s="169"/>
      <c r="K122" s="170" t="str">
        <f>IF(データとりまとめシート!K100="","ー",データとりまとめシート!K100)</f>
        <v>ー</v>
      </c>
      <c r="L122" s="170"/>
      <c r="M122" s="81" t="str">
        <f t="shared" si="5"/>
        <v>ー</v>
      </c>
    </row>
    <row r="123" spans="1:13">
      <c r="A123" s="81" t="str">
        <f>IF(データとりまとめシート!B101="","ー",データとりまとめシート!B101)</f>
        <v>ー</v>
      </c>
      <c r="B123" s="168" t="str">
        <f>IF(A123="ー","ー",データとりまとめシート!C101)</f>
        <v>ー</v>
      </c>
      <c r="C123" s="168"/>
      <c r="D123" s="81" t="str">
        <f>IF(データとりまとめシート!D101="","ー",IF(データとりまとめシート!D101=1,"男","女"))</f>
        <v>ー</v>
      </c>
      <c r="E123" s="169" t="str">
        <f>IF(データとりまとめシート!F101="","ー",データとりまとめシート!F101)</f>
        <v>ー</v>
      </c>
      <c r="F123" s="169"/>
      <c r="G123" s="170" t="str">
        <f>IF(データとりまとめシート!G101="","―",データとりまとめシート!G101)</f>
        <v>―</v>
      </c>
      <c r="H123" s="170"/>
      <c r="I123" s="169" t="str">
        <f>IF(データとりまとめシート!J101="","―",データとりまとめシート!J101)</f>
        <v>―</v>
      </c>
      <c r="J123" s="169"/>
      <c r="K123" s="170" t="str">
        <f>IF(データとりまとめシート!K101="","ー",データとりまとめシート!K101)</f>
        <v>ー</v>
      </c>
      <c r="L123" s="170"/>
      <c r="M123" s="81" t="str">
        <f t="shared" si="5"/>
        <v>ー</v>
      </c>
    </row>
    <row r="124" spans="1:13">
      <c r="A124" s="81" t="str">
        <f>IF(データとりまとめシート!B102="","ー",データとりまとめシート!B102)</f>
        <v>ー</v>
      </c>
      <c r="B124" s="168" t="str">
        <f>IF(A124="ー","ー",データとりまとめシート!C102)</f>
        <v>ー</v>
      </c>
      <c r="C124" s="168"/>
      <c r="D124" s="81" t="str">
        <f>IF(データとりまとめシート!D102="","ー",IF(データとりまとめシート!D102=1,"男","女"))</f>
        <v>ー</v>
      </c>
      <c r="E124" s="169" t="str">
        <f>IF(データとりまとめシート!F102="","ー",データとりまとめシート!F102)</f>
        <v>ー</v>
      </c>
      <c r="F124" s="169"/>
      <c r="G124" s="170" t="str">
        <f>IF(データとりまとめシート!G102="","―",データとりまとめシート!G102)</f>
        <v>―</v>
      </c>
      <c r="H124" s="170"/>
      <c r="I124" s="169" t="str">
        <f>IF(データとりまとめシート!J102="","―",データとりまとめシート!J102)</f>
        <v>―</v>
      </c>
      <c r="J124" s="169"/>
      <c r="K124" s="170" t="str">
        <f>IF(データとりまとめシート!K102="","ー",データとりまとめシート!K102)</f>
        <v>ー</v>
      </c>
      <c r="L124" s="170"/>
      <c r="M124" s="81" t="str">
        <f t="shared" si="5"/>
        <v>ー</v>
      </c>
    </row>
    <row r="125" spans="1:13">
      <c r="A125" s="81" t="str">
        <f>IF(データとりまとめシート!B103="","ー",データとりまとめシート!B103)</f>
        <v>ー</v>
      </c>
      <c r="B125" s="168" t="str">
        <f>IF(A125="ー","ー",データとりまとめシート!C103)</f>
        <v>ー</v>
      </c>
      <c r="C125" s="168"/>
      <c r="D125" s="81" t="str">
        <f>IF(データとりまとめシート!D103="","ー",IF(データとりまとめシート!D103=1,"男","女"))</f>
        <v>ー</v>
      </c>
      <c r="E125" s="169" t="str">
        <f>IF(データとりまとめシート!F103="","ー",データとりまとめシート!F103)</f>
        <v>ー</v>
      </c>
      <c r="F125" s="169"/>
      <c r="G125" s="170" t="str">
        <f>IF(データとりまとめシート!G103="","―",データとりまとめシート!G103)</f>
        <v>―</v>
      </c>
      <c r="H125" s="170"/>
      <c r="I125" s="169" t="str">
        <f>IF(データとりまとめシート!J103="","―",データとりまとめシート!J103)</f>
        <v>―</v>
      </c>
      <c r="J125" s="169"/>
      <c r="K125" s="170" t="str">
        <f>IF(データとりまとめシート!K103="","ー",データとりまとめシート!K103)</f>
        <v>ー</v>
      </c>
      <c r="L125" s="170"/>
      <c r="M125" s="81" t="str">
        <f t="shared" si="5"/>
        <v>ー</v>
      </c>
    </row>
    <row r="126" spans="1:13">
      <c r="A126" s="81" t="str">
        <f>IF(データとりまとめシート!B104="","ー",データとりまとめシート!B104)</f>
        <v>ー</v>
      </c>
      <c r="B126" s="168" t="str">
        <f>IF(A126="ー","ー",データとりまとめシート!C104)</f>
        <v>ー</v>
      </c>
      <c r="C126" s="168"/>
      <c r="D126" s="81" t="str">
        <f>IF(データとりまとめシート!D104="","ー",IF(データとりまとめシート!D104=1,"男","女"))</f>
        <v>ー</v>
      </c>
      <c r="E126" s="169" t="str">
        <f>IF(データとりまとめシート!F104="","ー",データとりまとめシート!F104)</f>
        <v>ー</v>
      </c>
      <c r="F126" s="169"/>
      <c r="G126" s="170" t="str">
        <f>IF(データとりまとめシート!G104="","―",データとりまとめシート!G104)</f>
        <v>―</v>
      </c>
      <c r="H126" s="170"/>
      <c r="I126" s="169" t="str">
        <f>IF(データとりまとめシート!J104="","―",データとりまとめシート!J104)</f>
        <v>―</v>
      </c>
      <c r="J126" s="169"/>
      <c r="K126" s="170" t="str">
        <f>IF(データとりまとめシート!K104="","ー",データとりまとめシート!K104)</f>
        <v>ー</v>
      </c>
      <c r="L126" s="170"/>
      <c r="M126" s="81" t="str">
        <f t="shared" si="5"/>
        <v>ー</v>
      </c>
    </row>
    <row r="127" spans="1:13">
      <c r="A127" s="81" t="str">
        <f>IF(データとりまとめシート!B105="","ー",データとりまとめシート!B105)</f>
        <v>ー</v>
      </c>
      <c r="B127" s="168" t="str">
        <f>IF(A127="ー","ー",データとりまとめシート!C105)</f>
        <v>ー</v>
      </c>
      <c r="C127" s="168"/>
      <c r="D127" s="81" t="str">
        <f>IF(データとりまとめシート!D105="","ー",IF(データとりまとめシート!D105=1,"男","女"))</f>
        <v>ー</v>
      </c>
      <c r="E127" s="169" t="str">
        <f>IF(データとりまとめシート!F105="","ー",データとりまとめシート!F105)</f>
        <v>ー</v>
      </c>
      <c r="F127" s="169"/>
      <c r="G127" s="170" t="str">
        <f>IF(データとりまとめシート!G105="","―",データとりまとめシート!G105)</f>
        <v>―</v>
      </c>
      <c r="H127" s="170"/>
      <c r="I127" s="169" t="str">
        <f>IF(データとりまとめシート!J105="","―",データとりまとめシート!J105)</f>
        <v>―</v>
      </c>
      <c r="J127" s="169"/>
      <c r="K127" s="170" t="str">
        <f>IF(データとりまとめシート!K105="","ー",データとりまとめシート!K105)</f>
        <v>ー</v>
      </c>
      <c r="L127" s="170"/>
      <c r="M127" s="81" t="str">
        <f t="shared" si="5"/>
        <v>ー</v>
      </c>
    </row>
    <row r="128" spans="1:13">
      <c r="A128" s="81" t="str">
        <f>IF(データとりまとめシート!B106="","ー",データとりまとめシート!B106)</f>
        <v>ー</v>
      </c>
      <c r="B128" s="168" t="str">
        <f>IF(A128="ー","ー",データとりまとめシート!C106)</f>
        <v>ー</v>
      </c>
      <c r="C128" s="168"/>
      <c r="D128" s="81" t="str">
        <f>IF(データとりまとめシート!D106="","ー",IF(データとりまとめシート!D106=1,"男","女"))</f>
        <v>ー</v>
      </c>
      <c r="E128" s="169" t="str">
        <f>IF(データとりまとめシート!F106="","ー",データとりまとめシート!F106)</f>
        <v>ー</v>
      </c>
      <c r="F128" s="169"/>
      <c r="G128" s="170" t="str">
        <f>IF(データとりまとめシート!G106="","―",データとりまとめシート!G106)</f>
        <v>―</v>
      </c>
      <c r="H128" s="170"/>
      <c r="I128" s="169" t="str">
        <f>IF(データとりまとめシート!J106="","―",データとりまとめシート!J106)</f>
        <v>―</v>
      </c>
      <c r="J128" s="169"/>
      <c r="K128" s="170" t="str">
        <f>IF(データとりまとめシート!K106="","ー",データとりまとめシート!K106)</f>
        <v>ー</v>
      </c>
      <c r="L128" s="170"/>
      <c r="M128" s="81" t="str">
        <f t="shared" si="5"/>
        <v>ー</v>
      </c>
    </row>
    <row r="129" spans="1:14">
      <c r="A129" s="81" t="str">
        <f>IF(データとりまとめシート!B107="","ー",データとりまとめシート!B107)</f>
        <v>ー</v>
      </c>
      <c r="B129" s="168" t="str">
        <f>IF(A129="ー","ー",データとりまとめシート!C107)</f>
        <v>ー</v>
      </c>
      <c r="C129" s="168"/>
      <c r="D129" s="81" t="str">
        <f>IF(データとりまとめシート!D107="","ー",IF(データとりまとめシート!D107=1,"男","女"))</f>
        <v>ー</v>
      </c>
      <c r="E129" s="169" t="str">
        <f>IF(データとりまとめシート!F107="","ー",データとりまとめシート!F107)</f>
        <v>ー</v>
      </c>
      <c r="F129" s="169"/>
      <c r="G129" s="170" t="str">
        <f>IF(データとりまとめシート!G107="","―",データとりまとめシート!G107)</f>
        <v>―</v>
      </c>
      <c r="H129" s="170"/>
      <c r="I129" s="169" t="str">
        <f>IF(データとりまとめシート!J107="","―",データとりまとめシート!J107)</f>
        <v>―</v>
      </c>
      <c r="J129" s="169"/>
      <c r="K129" s="170" t="str">
        <f>IF(データとりまとめシート!K107="","ー",データとりまとめシート!K107)</f>
        <v>ー</v>
      </c>
      <c r="L129" s="170"/>
      <c r="M129" s="81" t="str">
        <f t="shared" si="5"/>
        <v>ー</v>
      </c>
    </row>
    <row r="130" spans="1:14">
      <c r="A130" s="81" t="str">
        <f>IF(データとりまとめシート!B108="","ー",データとりまとめシート!B108)</f>
        <v>ー</v>
      </c>
      <c r="B130" s="168" t="str">
        <f>IF(A130="ー","ー",データとりまとめシート!C108)</f>
        <v>ー</v>
      </c>
      <c r="C130" s="168"/>
      <c r="D130" s="81" t="str">
        <f>IF(データとりまとめシート!D108="","ー",IF(データとりまとめシート!D108=1,"男","女"))</f>
        <v>ー</v>
      </c>
      <c r="E130" s="169" t="str">
        <f>IF(データとりまとめシート!F108="","ー",データとりまとめシート!F108)</f>
        <v>ー</v>
      </c>
      <c r="F130" s="169"/>
      <c r="G130" s="170" t="str">
        <f>IF(データとりまとめシート!G108="","―",データとりまとめシート!G108)</f>
        <v>―</v>
      </c>
      <c r="H130" s="170"/>
      <c r="I130" s="169" t="str">
        <f>IF(データとりまとめシート!J108="","―",データとりまとめシート!J108)</f>
        <v>―</v>
      </c>
      <c r="J130" s="169"/>
      <c r="K130" s="170" t="str">
        <f>IF(データとりまとめシート!K108="","ー",データとりまとめシート!K108)</f>
        <v>ー</v>
      </c>
      <c r="L130" s="170"/>
      <c r="M130" s="81" t="str">
        <f t="shared" si="5"/>
        <v>ー</v>
      </c>
    </row>
    <row r="131" spans="1:14">
      <c r="A131" s="81" t="str">
        <f>IF(データとりまとめシート!B109="","ー",データとりまとめシート!B109)</f>
        <v>ー</v>
      </c>
      <c r="B131" s="168" t="str">
        <f>IF(A131="ー","ー",データとりまとめシート!C109)</f>
        <v>ー</v>
      </c>
      <c r="C131" s="168"/>
      <c r="D131" s="81" t="str">
        <f>IF(データとりまとめシート!D109="","ー",IF(データとりまとめシート!D109=1,"男","女"))</f>
        <v>ー</v>
      </c>
      <c r="E131" s="169" t="str">
        <f>IF(データとりまとめシート!F109="","ー",データとりまとめシート!F109)</f>
        <v>ー</v>
      </c>
      <c r="F131" s="169"/>
      <c r="G131" s="170" t="str">
        <f>IF(データとりまとめシート!G109="","―",データとりまとめシート!G109)</f>
        <v>―</v>
      </c>
      <c r="H131" s="170"/>
      <c r="I131" s="169" t="str">
        <f>IF(データとりまとめシート!J109="","―",データとりまとめシート!J109)</f>
        <v>―</v>
      </c>
      <c r="J131" s="169"/>
      <c r="K131" s="170" t="str">
        <f>IF(データとりまとめシート!K109="","ー",データとりまとめシート!K109)</f>
        <v>ー</v>
      </c>
      <c r="L131" s="170"/>
      <c r="M131" s="81" t="str">
        <f t="shared" si="5"/>
        <v>ー</v>
      </c>
    </row>
    <row r="132" spans="1:14">
      <c r="A132" s="81" t="str">
        <f>IF(データとりまとめシート!B110="","ー",データとりまとめシート!B110)</f>
        <v>ー</v>
      </c>
      <c r="B132" s="168" t="str">
        <f>IF(A132="ー","ー",データとりまとめシート!C110)</f>
        <v>ー</v>
      </c>
      <c r="C132" s="168"/>
      <c r="D132" s="81" t="str">
        <f>IF(データとりまとめシート!D110="","ー",IF(データとりまとめシート!D110=1,"男","女"))</f>
        <v>ー</v>
      </c>
      <c r="E132" s="169" t="str">
        <f>IF(データとりまとめシート!F110="","ー",データとりまとめシート!F110)</f>
        <v>ー</v>
      </c>
      <c r="F132" s="169"/>
      <c r="G132" s="170" t="str">
        <f>IF(データとりまとめシート!G110="","―",データとりまとめシート!G110)</f>
        <v>―</v>
      </c>
      <c r="H132" s="170"/>
      <c r="I132" s="169" t="str">
        <f>IF(データとりまとめシート!J110="","―",データとりまとめシート!J110)</f>
        <v>―</v>
      </c>
      <c r="J132" s="169"/>
      <c r="K132" s="170" t="str">
        <f>IF(データとりまとめシート!K110="","ー",データとりまとめシート!K110)</f>
        <v>ー</v>
      </c>
      <c r="L132" s="170"/>
      <c r="M132" s="81" t="str">
        <f t="shared" si="5"/>
        <v>ー</v>
      </c>
      <c r="N132" s="46" t="str">
        <f>M3&amp;"③"</f>
        <v>③</v>
      </c>
    </row>
    <row r="133" spans="1:14">
      <c r="A133" s="81" t="str">
        <f>IF(データとりまとめシート!B111="","ー",データとりまとめシート!B111)</f>
        <v>ー</v>
      </c>
      <c r="B133" s="168" t="str">
        <f>IF(A133="ー","ー",データとりまとめシート!C111)</f>
        <v>ー</v>
      </c>
      <c r="C133" s="168"/>
      <c r="D133" s="81" t="str">
        <f>IF(データとりまとめシート!D111="","ー",IF(データとりまとめシート!D111=1,"男","女"))</f>
        <v>ー</v>
      </c>
      <c r="E133" s="169" t="str">
        <f>IF(データとりまとめシート!F111="","ー",データとりまとめシート!F111)</f>
        <v>ー</v>
      </c>
      <c r="F133" s="169"/>
      <c r="G133" s="170" t="str">
        <f>IF(データとりまとめシート!G111="","―",データとりまとめシート!G111)</f>
        <v>―</v>
      </c>
      <c r="H133" s="170"/>
      <c r="I133" s="169" t="str">
        <f>IF(データとりまとめシート!J111="","―",データとりまとめシート!J111)</f>
        <v>―</v>
      </c>
      <c r="J133" s="169"/>
      <c r="K133" s="170" t="str">
        <f>IF(データとりまとめシート!K111="","ー",データとりまとめシート!K111)</f>
        <v>ー</v>
      </c>
      <c r="L133" s="170"/>
      <c r="M133" s="81" t="str">
        <f t="shared" si="5"/>
        <v>ー</v>
      </c>
    </row>
    <row r="134" spans="1:14">
      <c r="A134" s="81" t="str">
        <f>IF(データとりまとめシート!B112="","ー",データとりまとめシート!B112)</f>
        <v>ー</v>
      </c>
      <c r="B134" s="168" t="str">
        <f>IF(A134="ー","ー",データとりまとめシート!C112)</f>
        <v>ー</v>
      </c>
      <c r="C134" s="168"/>
      <c r="D134" s="81" t="str">
        <f>IF(データとりまとめシート!D112="","ー",IF(データとりまとめシート!D112=1,"男","女"))</f>
        <v>ー</v>
      </c>
      <c r="E134" s="169" t="str">
        <f>IF(データとりまとめシート!F112="","ー",データとりまとめシート!F112)</f>
        <v>ー</v>
      </c>
      <c r="F134" s="169"/>
      <c r="G134" s="170" t="str">
        <f>IF(データとりまとめシート!G112="","―",データとりまとめシート!G112)</f>
        <v>―</v>
      </c>
      <c r="H134" s="170"/>
      <c r="I134" s="169" t="str">
        <f>IF(データとりまとめシート!J112="","―",データとりまとめシート!J112)</f>
        <v>―</v>
      </c>
      <c r="J134" s="169"/>
      <c r="K134" s="170" t="str">
        <f>IF(データとりまとめシート!K112="","ー",データとりまとめシート!K112)</f>
        <v>ー</v>
      </c>
      <c r="L134" s="170"/>
      <c r="M134" s="81" t="str">
        <f t="shared" si="5"/>
        <v>ー</v>
      </c>
    </row>
    <row r="135" spans="1:14">
      <c r="A135" s="81" t="str">
        <f>IF(データとりまとめシート!B113="","ー",データとりまとめシート!B113)</f>
        <v>ー</v>
      </c>
      <c r="B135" s="168" t="str">
        <f>IF(A135="ー","ー",データとりまとめシート!C113)</f>
        <v>ー</v>
      </c>
      <c r="C135" s="168"/>
      <c r="D135" s="81" t="str">
        <f>IF(データとりまとめシート!D113="","ー",IF(データとりまとめシート!D113=1,"男","女"))</f>
        <v>ー</v>
      </c>
      <c r="E135" s="169" t="str">
        <f>IF(データとりまとめシート!F113="","ー",データとりまとめシート!F113)</f>
        <v>ー</v>
      </c>
      <c r="F135" s="169"/>
      <c r="G135" s="170" t="str">
        <f>IF(データとりまとめシート!G113="","―",データとりまとめシート!G113)</f>
        <v>―</v>
      </c>
      <c r="H135" s="170"/>
      <c r="I135" s="169" t="str">
        <f>IF(データとりまとめシート!J113="","―",データとりまとめシート!J113)</f>
        <v>―</v>
      </c>
      <c r="J135" s="169"/>
      <c r="K135" s="170" t="str">
        <f>IF(データとりまとめシート!K113="","ー",データとりまとめシート!K113)</f>
        <v>ー</v>
      </c>
      <c r="L135" s="170"/>
      <c r="M135" s="81" t="str">
        <f t="shared" si="5"/>
        <v>ー</v>
      </c>
    </row>
    <row r="136" spans="1:14">
      <c r="A136" s="81" t="str">
        <f>IF(データとりまとめシート!B114="","ー",データとりまとめシート!B114)</f>
        <v>ー</v>
      </c>
      <c r="B136" s="168" t="str">
        <f>IF(A136="ー","ー",データとりまとめシート!C114)</f>
        <v>ー</v>
      </c>
      <c r="C136" s="168"/>
      <c r="D136" s="81" t="str">
        <f>IF(データとりまとめシート!D114="","ー",IF(データとりまとめシート!D114=1,"男","女"))</f>
        <v>ー</v>
      </c>
      <c r="E136" s="169" t="str">
        <f>IF(データとりまとめシート!F114="","ー",データとりまとめシート!F114)</f>
        <v>ー</v>
      </c>
      <c r="F136" s="169"/>
      <c r="G136" s="170" t="str">
        <f>IF(データとりまとめシート!G114="","―",データとりまとめシート!G114)</f>
        <v>―</v>
      </c>
      <c r="H136" s="170"/>
      <c r="I136" s="169" t="str">
        <f>IF(データとりまとめシート!J114="","―",データとりまとめシート!J114)</f>
        <v>―</v>
      </c>
      <c r="J136" s="169"/>
      <c r="K136" s="170" t="str">
        <f>IF(データとりまとめシート!K114="","ー",データとりまとめシート!K114)</f>
        <v>ー</v>
      </c>
      <c r="L136" s="170"/>
      <c r="M136" s="81" t="str">
        <f t="shared" si="5"/>
        <v>ー</v>
      </c>
    </row>
    <row r="137" spans="1:14">
      <c r="A137" s="81" t="str">
        <f>IF(データとりまとめシート!B115="","ー",データとりまとめシート!B115)</f>
        <v>ー</v>
      </c>
      <c r="B137" s="168" t="str">
        <f>IF(A137="ー","ー",データとりまとめシート!C115)</f>
        <v>ー</v>
      </c>
      <c r="C137" s="168"/>
      <c r="D137" s="81" t="str">
        <f>IF(データとりまとめシート!D115="","ー",IF(データとりまとめシート!D115=1,"男","女"))</f>
        <v>ー</v>
      </c>
      <c r="E137" s="169" t="str">
        <f>IF(データとりまとめシート!F115="","ー",データとりまとめシート!F115)</f>
        <v>ー</v>
      </c>
      <c r="F137" s="169"/>
      <c r="G137" s="170" t="str">
        <f>IF(データとりまとめシート!G115="","―",データとりまとめシート!G115)</f>
        <v>―</v>
      </c>
      <c r="H137" s="170"/>
      <c r="I137" s="169" t="str">
        <f>IF(データとりまとめシート!J115="","―",データとりまとめシート!J115)</f>
        <v>―</v>
      </c>
      <c r="J137" s="169"/>
      <c r="K137" s="170" t="str">
        <f>IF(データとりまとめシート!K115="","ー",データとりまとめシート!K115)</f>
        <v>ー</v>
      </c>
      <c r="L137" s="170"/>
      <c r="M137" s="81" t="str">
        <f t="shared" si="5"/>
        <v>ー</v>
      </c>
    </row>
    <row r="138" spans="1:14">
      <c r="A138" s="81" t="str">
        <f>IF(データとりまとめシート!B116="","ー",データとりまとめシート!B116)</f>
        <v>ー</v>
      </c>
      <c r="B138" s="168" t="str">
        <f>IF(A138="ー","ー",データとりまとめシート!C116)</f>
        <v>ー</v>
      </c>
      <c r="C138" s="168"/>
      <c r="D138" s="81" t="str">
        <f>IF(データとりまとめシート!D116="","ー",IF(データとりまとめシート!D116=1,"男","女"))</f>
        <v>ー</v>
      </c>
      <c r="E138" s="169" t="str">
        <f>IF(データとりまとめシート!F116="","ー",データとりまとめシート!F116)</f>
        <v>ー</v>
      </c>
      <c r="F138" s="169"/>
      <c r="G138" s="170" t="str">
        <f>IF(データとりまとめシート!G116="","―",データとりまとめシート!G116)</f>
        <v>―</v>
      </c>
      <c r="H138" s="170"/>
      <c r="I138" s="169" t="str">
        <f>IF(データとりまとめシート!J116="","―",データとりまとめシート!J116)</f>
        <v>―</v>
      </c>
      <c r="J138" s="169"/>
      <c r="K138" s="170" t="str">
        <f>IF(データとりまとめシート!K116="","ー",データとりまとめシート!K116)</f>
        <v>ー</v>
      </c>
      <c r="L138" s="170"/>
      <c r="M138" s="81" t="str">
        <f t="shared" si="5"/>
        <v>ー</v>
      </c>
    </row>
    <row r="139" spans="1:14">
      <c r="A139" s="81" t="str">
        <f>IF(データとりまとめシート!B117="","ー",データとりまとめシート!B117)</f>
        <v>ー</v>
      </c>
      <c r="B139" s="168" t="str">
        <f>IF(A139="ー","ー",データとりまとめシート!C117)</f>
        <v>ー</v>
      </c>
      <c r="C139" s="168"/>
      <c r="D139" s="81" t="str">
        <f>IF(データとりまとめシート!D117="","ー",IF(データとりまとめシート!D117=1,"男","女"))</f>
        <v>ー</v>
      </c>
      <c r="E139" s="169" t="str">
        <f>IF(データとりまとめシート!F117="","ー",データとりまとめシート!F117)</f>
        <v>ー</v>
      </c>
      <c r="F139" s="169"/>
      <c r="G139" s="170" t="str">
        <f>IF(データとりまとめシート!G117="","―",データとりまとめシート!G117)</f>
        <v>―</v>
      </c>
      <c r="H139" s="170"/>
      <c r="I139" s="169" t="str">
        <f>IF(データとりまとめシート!J117="","―",データとりまとめシート!J117)</f>
        <v>―</v>
      </c>
      <c r="J139" s="169"/>
      <c r="K139" s="170" t="str">
        <f>IF(データとりまとめシート!K117="","ー",データとりまとめシート!K117)</f>
        <v>ー</v>
      </c>
      <c r="L139" s="170"/>
      <c r="M139" s="81" t="str">
        <f t="shared" si="5"/>
        <v>ー</v>
      </c>
    </row>
    <row r="140" spans="1:14">
      <c r="A140" s="81" t="str">
        <f>IF(データとりまとめシート!B118="","ー",データとりまとめシート!B118)</f>
        <v>ー</v>
      </c>
      <c r="B140" s="168" t="str">
        <f>IF(A140="ー","ー",データとりまとめシート!C118)</f>
        <v>ー</v>
      </c>
      <c r="C140" s="168"/>
      <c r="D140" s="81" t="str">
        <f>IF(データとりまとめシート!D118="","ー",IF(データとりまとめシート!D118=1,"男","女"))</f>
        <v>ー</v>
      </c>
      <c r="E140" s="169" t="str">
        <f>IF(データとりまとめシート!F118="","ー",データとりまとめシート!F118)</f>
        <v>ー</v>
      </c>
      <c r="F140" s="169"/>
      <c r="G140" s="170" t="str">
        <f>IF(データとりまとめシート!G118="","―",データとりまとめシート!G118)</f>
        <v>―</v>
      </c>
      <c r="H140" s="170"/>
      <c r="I140" s="169" t="str">
        <f>IF(データとりまとめシート!J118="","―",データとりまとめシート!J118)</f>
        <v>―</v>
      </c>
      <c r="J140" s="169"/>
      <c r="K140" s="170" t="str">
        <f>IF(データとりまとめシート!K118="","ー",データとりまとめシート!K118)</f>
        <v>ー</v>
      </c>
      <c r="L140" s="170"/>
      <c r="M140" s="81" t="str">
        <f t="shared" si="5"/>
        <v>ー</v>
      </c>
    </row>
    <row r="141" spans="1:14">
      <c r="A141" s="81" t="str">
        <f>IF(データとりまとめシート!B119="","ー",データとりまとめシート!B119)</f>
        <v>ー</v>
      </c>
      <c r="B141" s="168" t="str">
        <f>IF(A141="ー","ー",データとりまとめシート!C119)</f>
        <v>ー</v>
      </c>
      <c r="C141" s="168"/>
      <c r="D141" s="81" t="str">
        <f>IF(データとりまとめシート!D119="","ー",IF(データとりまとめシート!D119=1,"男","女"))</f>
        <v>ー</v>
      </c>
      <c r="E141" s="169" t="str">
        <f>IF(データとりまとめシート!F119="","ー",データとりまとめシート!F119)</f>
        <v>ー</v>
      </c>
      <c r="F141" s="169"/>
      <c r="G141" s="170" t="str">
        <f>IF(データとりまとめシート!G119="","―",データとりまとめシート!G119)</f>
        <v>―</v>
      </c>
      <c r="H141" s="170"/>
      <c r="I141" s="169" t="str">
        <f>IF(データとりまとめシート!J119="","―",データとりまとめシート!J119)</f>
        <v>―</v>
      </c>
      <c r="J141" s="169"/>
      <c r="K141" s="170" t="str">
        <f>IF(データとりまとめシート!K119="","ー",データとりまとめシート!K119)</f>
        <v>ー</v>
      </c>
      <c r="L141" s="170"/>
      <c r="M141" s="81" t="str">
        <f t="shared" si="5"/>
        <v>ー</v>
      </c>
    </row>
    <row r="142" spans="1:14">
      <c r="A142" s="81" t="str">
        <f>IF(データとりまとめシート!B120="","ー",データとりまとめシート!B120)</f>
        <v>ー</v>
      </c>
      <c r="B142" s="168" t="str">
        <f>IF(A142="ー","ー",データとりまとめシート!C120)</f>
        <v>ー</v>
      </c>
      <c r="C142" s="168"/>
      <c r="D142" s="81" t="str">
        <f>IF(データとりまとめシート!D120="","ー",IF(データとりまとめシート!D120=1,"男","女"))</f>
        <v>ー</v>
      </c>
      <c r="E142" s="169" t="str">
        <f>IF(データとりまとめシート!F120="","ー",データとりまとめシート!F120)</f>
        <v>ー</v>
      </c>
      <c r="F142" s="169"/>
      <c r="G142" s="170" t="str">
        <f>IF(データとりまとめシート!G120="","―",データとりまとめシート!G120)</f>
        <v>―</v>
      </c>
      <c r="H142" s="170"/>
      <c r="I142" s="169" t="str">
        <f>IF(データとりまとめシート!J120="","―",データとりまとめシート!J120)</f>
        <v>―</v>
      </c>
      <c r="J142" s="169"/>
      <c r="K142" s="170" t="str">
        <f>IF(データとりまとめシート!K120="","ー",データとりまとめシート!K120)</f>
        <v>ー</v>
      </c>
      <c r="L142" s="170"/>
      <c r="M142" s="81" t="str">
        <f t="shared" si="5"/>
        <v>ー</v>
      </c>
    </row>
    <row r="143" spans="1:14">
      <c r="A143" s="81" t="str">
        <f>IF(データとりまとめシート!B121="","ー",データとりまとめシート!B121)</f>
        <v>ー</v>
      </c>
      <c r="B143" s="168" t="str">
        <f>IF(A143="ー","ー",データとりまとめシート!C121)</f>
        <v>ー</v>
      </c>
      <c r="C143" s="168"/>
      <c r="D143" s="81" t="str">
        <f>IF(データとりまとめシート!D121="","ー",IF(データとりまとめシート!D121=1,"男","女"))</f>
        <v>ー</v>
      </c>
      <c r="E143" s="169" t="str">
        <f>IF(データとりまとめシート!F121="","ー",データとりまとめシート!F121)</f>
        <v>ー</v>
      </c>
      <c r="F143" s="169"/>
      <c r="G143" s="170" t="str">
        <f>IF(データとりまとめシート!G121="","―",データとりまとめシート!G121)</f>
        <v>―</v>
      </c>
      <c r="H143" s="170"/>
      <c r="I143" s="169" t="str">
        <f>IF(データとりまとめシート!J121="","―",データとりまとめシート!J121)</f>
        <v>―</v>
      </c>
      <c r="J143" s="169"/>
      <c r="K143" s="170" t="str">
        <f>IF(データとりまとめシート!K121="","ー",データとりまとめシート!K121)</f>
        <v>ー</v>
      </c>
      <c r="L143" s="170"/>
      <c r="M143" s="81" t="str">
        <f t="shared" si="5"/>
        <v>ー</v>
      </c>
    </row>
    <row r="144" spans="1:14">
      <c r="A144" s="81" t="str">
        <f>IF(データとりまとめシート!B122="","ー",データとりまとめシート!B122)</f>
        <v>ー</v>
      </c>
      <c r="B144" s="168" t="str">
        <f>IF(A144="ー","ー",データとりまとめシート!C122)</f>
        <v>ー</v>
      </c>
      <c r="C144" s="168"/>
      <c r="D144" s="81" t="str">
        <f>IF(データとりまとめシート!D122="","ー",IF(データとりまとめシート!D122=1,"男","女"))</f>
        <v>ー</v>
      </c>
      <c r="E144" s="169" t="str">
        <f>IF(データとりまとめシート!F122="","ー",データとりまとめシート!F122)</f>
        <v>ー</v>
      </c>
      <c r="F144" s="169"/>
      <c r="G144" s="170" t="str">
        <f>IF(データとりまとめシート!G122="","―",データとりまとめシート!G122)</f>
        <v>―</v>
      </c>
      <c r="H144" s="170"/>
      <c r="I144" s="169" t="str">
        <f>IF(データとりまとめシート!J122="","―",データとりまとめシート!J122)</f>
        <v>―</v>
      </c>
      <c r="J144" s="169"/>
      <c r="K144" s="170" t="str">
        <f>IF(データとりまとめシート!K122="","ー",データとりまとめシート!K122)</f>
        <v>ー</v>
      </c>
      <c r="L144" s="170"/>
      <c r="M144" s="81" t="str">
        <f t="shared" si="5"/>
        <v>ー</v>
      </c>
    </row>
    <row r="145" spans="1:13">
      <c r="A145" s="81" t="str">
        <f>IF(データとりまとめシート!B123="","ー",データとりまとめシート!B123)</f>
        <v>ー</v>
      </c>
      <c r="B145" s="168" t="str">
        <f>IF(A145="ー","ー",データとりまとめシート!C123)</f>
        <v>ー</v>
      </c>
      <c r="C145" s="168"/>
      <c r="D145" s="81" t="str">
        <f>IF(データとりまとめシート!D123="","ー",IF(データとりまとめシート!D123=1,"男","女"))</f>
        <v>ー</v>
      </c>
      <c r="E145" s="169" t="str">
        <f>IF(データとりまとめシート!F123="","ー",データとりまとめシート!F123)</f>
        <v>ー</v>
      </c>
      <c r="F145" s="169"/>
      <c r="G145" s="170" t="str">
        <f>IF(データとりまとめシート!G123="","―",データとりまとめシート!G123)</f>
        <v>―</v>
      </c>
      <c r="H145" s="170"/>
      <c r="I145" s="169" t="str">
        <f>IF(データとりまとめシート!J123="","―",データとりまとめシート!J123)</f>
        <v>―</v>
      </c>
      <c r="J145" s="169"/>
      <c r="K145" s="170" t="str">
        <f>IF(データとりまとめシート!K123="","ー",データとりまとめシート!K123)</f>
        <v>ー</v>
      </c>
      <c r="L145" s="170"/>
      <c r="M145" s="81" t="str">
        <f t="shared" si="5"/>
        <v>ー</v>
      </c>
    </row>
    <row r="146" spans="1:13">
      <c r="A146" s="81" t="str">
        <f>IF(データとりまとめシート!B124="","ー",データとりまとめシート!B124)</f>
        <v>ー</v>
      </c>
      <c r="B146" s="168" t="str">
        <f>IF(A146="ー","ー",データとりまとめシート!C124)</f>
        <v>ー</v>
      </c>
      <c r="C146" s="168"/>
      <c r="D146" s="81" t="str">
        <f>IF(データとりまとめシート!D124="","ー",IF(データとりまとめシート!D124=1,"男","女"))</f>
        <v>ー</v>
      </c>
      <c r="E146" s="169" t="str">
        <f>IF(データとりまとめシート!F124="","ー",データとりまとめシート!F124)</f>
        <v>ー</v>
      </c>
      <c r="F146" s="169"/>
      <c r="G146" s="170" t="str">
        <f>IF(データとりまとめシート!G124="","―",データとりまとめシート!G124)</f>
        <v>―</v>
      </c>
      <c r="H146" s="170"/>
      <c r="I146" s="169" t="str">
        <f>IF(データとりまとめシート!J124="","―",データとりまとめシート!J124)</f>
        <v>―</v>
      </c>
      <c r="J146" s="169"/>
      <c r="K146" s="170" t="str">
        <f>IF(データとりまとめシート!K124="","ー",データとりまとめシート!K124)</f>
        <v>ー</v>
      </c>
      <c r="L146" s="170"/>
      <c r="M146" s="81" t="str">
        <f t="shared" si="5"/>
        <v>ー</v>
      </c>
    </row>
    <row r="147" spans="1:13">
      <c r="A147" s="81" t="str">
        <f>IF(データとりまとめシート!B125="","ー",データとりまとめシート!B125)</f>
        <v>ー</v>
      </c>
      <c r="B147" s="168" t="str">
        <f>IF(A147="ー","ー",データとりまとめシート!C125)</f>
        <v>ー</v>
      </c>
      <c r="C147" s="168"/>
      <c r="D147" s="81" t="str">
        <f>IF(データとりまとめシート!D125="","ー",IF(データとりまとめシート!D125=1,"男","女"))</f>
        <v>ー</v>
      </c>
      <c r="E147" s="169" t="str">
        <f>IF(データとりまとめシート!F125="","ー",データとりまとめシート!F125)</f>
        <v>ー</v>
      </c>
      <c r="F147" s="169"/>
      <c r="G147" s="170" t="str">
        <f>IF(データとりまとめシート!G125="","―",データとりまとめシート!G125)</f>
        <v>―</v>
      </c>
      <c r="H147" s="170"/>
      <c r="I147" s="169" t="str">
        <f>IF(データとりまとめシート!J125="","―",データとりまとめシート!J125)</f>
        <v>―</v>
      </c>
      <c r="J147" s="169"/>
      <c r="K147" s="170" t="str">
        <f>IF(データとりまとめシート!K125="","ー",データとりまとめシート!K125)</f>
        <v>ー</v>
      </c>
      <c r="L147" s="170"/>
      <c r="M147" s="81" t="str">
        <f t="shared" si="5"/>
        <v>ー</v>
      </c>
    </row>
    <row r="148" spans="1:13">
      <c r="A148" s="81" t="str">
        <f>IF(データとりまとめシート!B126="","ー",データとりまとめシート!B126)</f>
        <v>ー</v>
      </c>
      <c r="B148" s="168" t="str">
        <f>IF(A148="ー","ー",データとりまとめシート!C126)</f>
        <v>ー</v>
      </c>
      <c r="C148" s="168"/>
      <c r="D148" s="81" t="str">
        <f>IF(データとりまとめシート!D126="","ー",IF(データとりまとめシート!D126=1,"男","女"))</f>
        <v>ー</v>
      </c>
      <c r="E148" s="169" t="str">
        <f>IF(データとりまとめシート!F126="","ー",データとりまとめシート!F126)</f>
        <v>ー</v>
      </c>
      <c r="F148" s="169"/>
      <c r="G148" s="170" t="str">
        <f>IF(データとりまとめシート!G126="","―",データとりまとめシート!G126)</f>
        <v>―</v>
      </c>
      <c r="H148" s="170"/>
      <c r="I148" s="169" t="str">
        <f>IF(データとりまとめシート!J126="","―",データとりまとめシート!J126)</f>
        <v>―</v>
      </c>
      <c r="J148" s="169"/>
      <c r="K148" s="170" t="str">
        <f>IF(データとりまとめシート!K126="","ー",データとりまとめシート!K126)</f>
        <v>ー</v>
      </c>
      <c r="L148" s="170"/>
      <c r="M148" s="81" t="str">
        <f t="shared" si="5"/>
        <v>ー</v>
      </c>
    </row>
    <row r="149" spans="1:13">
      <c r="A149" s="81" t="str">
        <f>IF(データとりまとめシート!B127="","ー",データとりまとめシート!B127)</f>
        <v>ー</v>
      </c>
      <c r="B149" s="168" t="str">
        <f>IF(A149="ー","ー",データとりまとめシート!C127)</f>
        <v>ー</v>
      </c>
      <c r="C149" s="168"/>
      <c r="D149" s="81" t="str">
        <f>IF(データとりまとめシート!D127="","ー",IF(データとりまとめシート!D127=1,"男","女"))</f>
        <v>ー</v>
      </c>
      <c r="E149" s="169" t="str">
        <f>IF(データとりまとめシート!F127="","ー",データとりまとめシート!F127)</f>
        <v>ー</v>
      </c>
      <c r="F149" s="169"/>
      <c r="G149" s="170" t="str">
        <f>IF(データとりまとめシート!G127="","―",データとりまとめシート!G127)</f>
        <v>―</v>
      </c>
      <c r="H149" s="170"/>
      <c r="I149" s="169" t="str">
        <f>IF(データとりまとめシート!J127="","―",データとりまとめシート!J127)</f>
        <v>―</v>
      </c>
      <c r="J149" s="169"/>
      <c r="K149" s="170" t="str">
        <f>IF(データとりまとめシート!K127="","ー",データとりまとめシート!K127)</f>
        <v>ー</v>
      </c>
      <c r="L149" s="170"/>
      <c r="M149" s="81" t="str">
        <f t="shared" si="5"/>
        <v>ー</v>
      </c>
    </row>
    <row r="150" spans="1:13">
      <c r="A150" s="81" t="str">
        <f>IF(データとりまとめシート!B128="","ー",データとりまとめシート!B128)</f>
        <v>ー</v>
      </c>
      <c r="B150" s="168" t="str">
        <f>IF(A150="ー","ー",データとりまとめシート!C128)</f>
        <v>ー</v>
      </c>
      <c r="C150" s="168"/>
      <c r="D150" s="81" t="str">
        <f>IF(データとりまとめシート!D128="","ー",IF(データとりまとめシート!D128=1,"男","女"))</f>
        <v>ー</v>
      </c>
      <c r="E150" s="169" t="str">
        <f>IF(データとりまとめシート!F128="","ー",データとりまとめシート!F128)</f>
        <v>ー</v>
      </c>
      <c r="F150" s="169"/>
      <c r="G150" s="170" t="str">
        <f>IF(データとりまとめシート!G128="","―",データとりまとめシート!G128)</f>
        <v>―</v>
      </c>
      <c r="H150" s="170"/>
      <c r="I150" s="169" t="str">
        <f>IF(データとりまとめシート!J128="","―",データとりまとめシート!J128)</f>
        <v>―</v>
      </c>
      <c r="J150" s="169"/>
      <c r="K150" s="170" t="str">
        <f>IF(データとりまとめシート!K128="","ー",データとりまとめシート!K128)</f>
        <v>ー</v>
      </c>
      <c r="L150" s="170"/>
      <c r="M150" s="81" t="str">
        <f t="shared" si="5"/>
        <v>ー</v>
      </c>
    </row>
    <row r="151" spans="1:13">
      <c r="A151" s="81" t="str">
        <f>IF(データとりまとめシート!B129="","ー",データとりまとめシート!B129)</f>
        <v>ー</v>
      </c>
      <c r="B151" s="168" t="str">
        <f>IF(A151="ー","ー",データとりまとめシート!C129)</f>
        <v>ー</v>
      </c>
      <c r="C151" s="168"/>
      <c r="D151" s="81" t="str">
        <f>IF(データとりまとめシート!D129="","ー",IF(データとりまとめシート!D129=1,"男","女"))</f>
        <v>ー</v>
      </c>
      <c r="E151" s="169" t="str">
        <f>IF(データとりまとめシート!F129="","ー",データとりまとめシート!F129)</f>
        <v>ー</v>
      </c>
      <c r="F151" s="169"/>
      <c r="G151" s="170" t="str">
        <f>IF(データとりまとめシート!G129="","―",データとりまとめシート!G129)</f>
        <v>―</v>
      </c>
      <c r="H151" s="170"/>
      <c r="I151" s="169" t="str">
        <f>IF(データとりまとめシート!J129="","―",データとりまとめシート!J129)</f>
        <v>―</v>
      </c>
      <c r="J151" s="169"/>
      <c r="K151" s="170" t="str">
        <f>IF(データとりまとめシート!K129="","ー",データとりまとめシート!K129)</f>
        <v>ー</v>
      </c>
      <c r="L151" s="170"/>
      <c r="M151" s="81" t="str">
        <f t="shared" si="5"/>
        <v>ー</v>
      </c>
    </row>
    <row r="152" spans="1:13">
      <c r="A152" s="81" t="str">
        <f>IF(データとりまとめシート!B130="","ー",データとりまとめシート!B130)</f>
        <v>ー</v>
      </c>
      <c r="B152" s="168" t="str">
        <f>IF(A152="ー","ー",データとりまとめシート!C130)</f>
        <v>ー</v>
      </c>
      <c r="C152" s="168"/>
      <c r="D152" s="81" t="str">
        <f>IF(データとりまとめシート!D130="","ー",IF(データとりまとめシート!D130=1,"男","女"))</f>
        <v>ー</v>
      </c>
      <c r="E152" s="169" t="str">
        <f>IF(データとりまとめシート!F130="","ー",データとりまとめシート!F130)</f>
        <v>ー</v>
      </c>
      <c r="F152" s="169"/>
      <c r="G152" s="170" t="str">
        <f>IF(データとりまとめシート!G130="","―",データとりまとめシート!G130)</f>
        <v>―</v>
      </c>
      <c r="H152" s="170"/>
      <c r="I152" s="169" t="str">
        <f>IF(データとりまとめシート!J130="","―",データとりまとめシート!J130)</f>
        <v>―</v>
      </c>
      <c r="J152" s="169"/>
      <c r="K152" s="170" t="str">
        <f>IF(データとりまとめシート!K130="","ー",データとりまとめシート!K130)</f>
        <v>ー</v>
      </c>
      <c r="L152" s="170"/>
      <c r="M152" s="81" t="str">
        <f t="shared" si="5"/>
        <v>ー</v>
      </c>
    </row>
    <row r="153" spans="1:13">
      <c r="A153" s="81" t="str">
        <f>IF(データとりまとめシート!B131="","ー",データとりまとめシート!B131)</f>
        <v>ー</v>
      </c>
      <c r="B153" s="168" t="str">
        <f>IF(A153="ー","ー",データとりまとめシート!C131)</f>
        <v>ー</v>
      </c>
      <c r="C153" s="168"/>
      <c r="D153" s="81" t="str">
        <f>IF(データとりまとめシート!D131="","ー",IF(データとりまとめシート!D131=1,"男","女"))</f>
        <v>ー</v>
      </c>
      <c r="E153" s="169" t="str">
        <f>IF(データとりまとめシート!F131="","ー",データとりまとめシート!F131)</f>
        <v>ー</v>
      </c>
      <c r="F153" s="169"/>
      <c r="G153" s="170" t="str">
        <f>IF(データとりまとめシート!G131="","―",データとりまとめシート!G131)</f>
        <v>―</v>
      </c>
      <c r="H153" s="170"/>
      <c r="I153" s="169" t="str">
        <f>IF(データとりまとめシート!J131="","―",データとりまとめシート!J131)</f>
        <v>―</v>
      </c>
      <c r="J153" s="169"/>
      <c r="K153" s="170" t="str">
        <f>IF(データとりまとめシート!K131="","ー",データとりまとめシート!K131)</f>
        <v>ー</v>
      </c>
      <c r="L153" s="170"/>
      <c r="M153" s="81" t="str">
        <f t="shared" si="5"/>
        <v>ー</v>
      </c>
    </row>
    <row r="154" spans="1:13">
      <c r="A154" s="81" t="str">
        <f>IF(データとりまとめシート!B132="","ー",データとりまとめシート!B132)</f>
        <v>ー</v>
      </c>
      <c r="B154" s="168" t="str">
        <f>IF(A154="ー","ー",データとりまとめシート!C132)</f>
        <v>ー</v>
      </c>
      <c r="C154" s="168"/>
      <c r="D154" s="81" t="str">
        <f>IF(データとりまとめシート!D132="","ー",IF(データとりまとめシート!D132=1,"男","女"))</f>
        <v>ー</v>
      </c>
      <c r="E154" s="169" t="str">
        <f>IF(データとりまとめシート!F132="","ー",データとりまとめシート!F132)</f>
        <v>ー</v>
      </c>
      <c r="F154" s="169"/>
      <c r="G154" s="170" t="str">
        <f>IF(データとりまとめシート!G132="","―",データとりまとめシート!G132)</f>
        <v>―</v>
      </c>
      <c r="H154" s="170"/>
      <c r="I154" s="169" t="str">
        <f>IF(データとりまとめシート!J132="","―",データとりまとめシート!J132)</f>
        <v>―</v>
      </c>
      <c r="J154" s="169"/>
      <c r="K154" s="170" t="str">
        <f>IF(データとりまとめシート!K132="","ー",データとりまとめシート!K132)</f>
        <v>ー</v>
      </c>
      <c r="L154" s="170"/>
      <c r="M154" s="81" t="str">
        <f t="shared" si="5"/>
        <v>ー</v>
      </c>
    </row>
    <row r="155" spans="1:13">
      <c r="A155" s="81" t="str">
        <f>IF(データとりまとめシート!B133="","ー",データとりまとめシート!B133)</f>
        <v>ー</v>
      </c>
      <c r="B155" s="168" t="str">
        <f>IF(A155="ー","ー",データとりまとめシート!C133)</f>
        <v>ー</v>
      </c>
      <c r="C155" s="168"/>
      <c r="D155" s="81" t="str">
        <f>IF(データとりまとめシート!D133="","ー",IF(データとりまとめシート!D133=1,"男","女"))</f>
        <v>ー</v>
      </c>
      <c r="E155" s="169" t="str">
        <f>IF(データとりまとめシート!F133="","ー",データとりまとめシート!F133)</f>
        <v>ー</v>
      </c>
      <c r="F155" s="169"/>
      <c r="G155" s="170" t="str">
        <f>IF(データとりまとめシート!G133="","―",データとりまとめシート!G133)</f>
        <v>―</v>
      </c>
      <c r="H155" s="170"/>
      <c r="I155" s="169" t="str">
        <f>IF(データとりまとめシート!J133="","―",データとりまとめシート!J133)</f>
        <v>―</v>
      </c>
      <c r="J155" s="169"/>
      <c r="K155" s="170" t="str">
        <f>IF(データとりまとめシート!K133="","ー",データとりまとめシート!K133)</f>
        <v>ー</v>
      </c>
      <c r="L155" s="170"/>
      <c r="M155" s="81" t="str">
        <f t="shared" si="5"/>
        <v>ー</v>
      </c>
    </row>
    <row r="156" spans="1:13">
      <c r="A156" s="81" t="str">
        <f>IF(データとりまとめシート!B134="","ー",データとりまとめシート!B134)</f>
        <v>ー</v>
      </c>
      <c r="B156" s="168" t="str">
        <f>IF(A156="ー","ー",データとりまとめシート!C134)</f>
        <v>ー</v>
      </c>
      <c r="C156" s="168"/>
      <c r="D156" s="81" t="str">
        <f>IF(データとりまとめシート!D134="","ー",IF(データとりまとめシート!D134=1,"男","女"))</f>
        <v>ー</v>
      </c>
      <c r="E156" s="169" t="str">
        <f>IF(データとりまとめシート!F134="","ー",データとりまとめシート!F134)</f>
        <v>ー</v>
      </c>
      <c r="F156" s="169"/>
      <c r="G156" s="170" t="str">
        <f>IF(データとりまとめシート!G134="","―",データとりまとめシート!G134)</f>
        <v>―</v>
      </c>
      <c r="H156" s="170"/>
      <c r="I156" s="169" t="str">
        <f>IF(データとりまとめシート!J134="","―",データとりまとめシート!J134)</f>
        <v>―</v>
      </c>
      <c r="J156" s="169"/>
      <c r="K156" s="170" t="str">
        <f>IF(データとりまとめシート!K134="","ー",データとりまとめシート!K134)</f>
        <v>ー</v>
      </c>
      <c r="L156" s="170"/>
      <c r="M156" s="81" t="str">
        <f t="shared" si="5"/>
        <v>ー</v>
      </c>
    </row>
    <row r="157" spans="1:13">
      <c r="A157" s="81" t="str">
        <f>IF(データとりまとめシート!B135="","ー",データとりまとめシート!B135)</f>
        <v>ー</v>
      </c>
      <c r="B157" s="168" t="str">
        <f>IF(A157="ー","ー",データとりまとめシート!C135)</f>
        <v>ー</v>
      </c>
      <c r="C157" s="168"/>
      <c r="D157" s="81" t="str">
        <f>IF(データとりまとめシート!D135="","ー",IF(データとりまとめシート!D135=1,"男","女"))</f>
        <v>ー</v>
      </c>
      <c r="E157" s="169" t="str">
        <f>IF(データとりまとめシート!F135="","ー",データとりまとめシート!F135)</f>
        <v>ー</v>
      </c>
      <c r="F157" s="169"/>
      <c r="G157" s="170" t="str">
        <f>IF(データとりまとめシート!G135="","―",データとりまとめシート!G135)</f>
        <v>―</v>
      </c>
      <c r="H157" s="170"/>
      <c r="I157" s="169" t="str">
        <f>IF(データとりまとめシート!J135="","―",データとりまとめシート!J135)</f>
        <v>―</v>
      </c>
      <c r="J157" s="169"/>
      <c r="K157" s="170" t="str">
        <f>IF(データとりまとめシート!K135="","ー",データとりまとめシート!K135)</f>
        <v>ー</v>
      </c>
      <c r="L157" s="170"/>
      <c r="M157" s="81" t="str">
        <f t="shared" si="5"/>
        <v>ー</v>
      </c>
    </row>
    <row r="158" spans="1:13">
      <c r="A158" s="81" t="str">
        <f>IF(データとりまとめシート!B136="","ー",データとりまとめシート!B136)</f>
        <v>ー</v>
      </c>
      <c r="B158" s="168" t="str">
        <f>IF(A158="ー","ー",データとりまとめシート!C136)</f>
        <v>ー</v>
      </c>
      <c r="C158" s="168"/>
      <c r="D158" s="81" t="str">
        <f>IF(データとりまとめシート!D136="","ー",IF(データとりまとめシート!D136=1,"男","女"))</f>
        <v>ー</v>
      </c>
      <c r="E158" s="169" t="str">
        <f>IF(データとりまとめシート!F136="","ー",データとりまとめシート!F136)</f>
        <v>ー</v>
      </c>
      <c r="F158" s="169"/>
      <c r="G158" s="170" t="str">
        <f>IF(データとりまとめシート!G136="","―",データとりまとめシート!G136)</f>
        <v>―</v>
      </c>
      <c r="H158" s="170"/>
      <c r="I158" s="169" t="str">
        <f>IF(データとりまとめシート!J136="","―",データとりまとめシート!J136)</f>
        <v>―</v>
      </c>
      <c r="J158" s="169"/>
      <c r="K158" s="170" t="str">
        <f>IF(データとりまとめシート!K136="","ー",データとりまとめシート!K136)</f>
        <v>ー</v>
      </c>
      <c r="L158" s="170"/>
      <c r="M158" s="81" t="str">
        <f t="shared" si="5"/>
        <v>ー</v>
      </c>
    </row>
    <row r="159" spans="1:13">
      <c r="A159" s="81" t="str">
        <f>IF(データとりまとめシート!B137="","ー",データとりまとめシート!B137)</f>
        <v>ー</v>
      </c>
      <c r="B159" s="168" t="str">
        <f>IF(A159="ー","ー",データとりまとめシート!C137)</f>
        <v>ー</v>
      </c>
      <c r="C159" s="168"/>
      <c r="D159" s="81" t="str">
        <f>IF(データとりまとめシート!D137="","ー",IF(データとりまとめシート!D137=1,"男","女"))</f>
        <v>ー</v>
      </c>
      <c r="E159" s="169" t="str">
        <f>IF(データとりまとめシート!F137="","ー",データとりまとめシート!F137)</f>
        <v>ー</v>
      </c>
      <c r="F159" s="169"/>
      <c r="G159" s="170" t="str">
        <f>IF(データとりまとめシート!G137="","―",データとりまとめシート!G137)</f>
        <v>―</v>
      </c>
      <c r="H159" s="170"/>
      <c r="I159" s="169" t="str">
        <f>IF(データとりまとめシート!J137="","―",データとりまとめシート!J137)</f>
        <v>―</v>
      </c>
      <c r="J159" s="169"/>
      <c r="K159" s="170" t="str">
        <f>IF(データとりまとめシート!K137="","ー",データとりまとめシート!K137)</f>
        <v>ー</v>
      </c>
      <c r="L159" s="170"/>
      <c r="M159" s="81" t="str">
        <f t="shared" si="5"/>
        <v>ー</v>
      </c>
    </row>
    <row r="160" spans="1:13">
      <c r="A160" s="81" t="str">
        <f>IF(データとりまとめシート!B138="","ー",データとりまとめシート!B138)</f>
        <v>ー</v>
      </c>
      <c r="B160" s="168" t="str">
        <f>IF(A160="ー","ー",データとりまとめシート!C138)</f>
        <v>ー</v>
      </c>
      <c r="C160" s="168"/>
      <c r="D160" s="81" t="str">
        <f>IF(データとりまとめシート!D138="","ー",IF(データとりまとめシート!D138=1,"男","女"))</f>
        <v>ー</v>
      </c>
      <c r="E160" s="169" t="str">
        <f>IF(データとりまとめシート!F138="","ー",データとりまとめシート!F138)</f>
        <v>ー</v>
      </c>
      <c r="F160" s="169"/>
      <c r="G160" s="170" t="str">
        <f>IF(データとりまとめシート!G138="","―",データとりまとめシート!G138)</f>
        <v>―</v>
      </c>
      <c r="H160" s="170"/>
      <c r="I160" s="169" t="str">
        <f>IF(データとりまとめシート!J138="","―",データとりまとめシート!J138)</f>
        <v>―</v>
      </c>
      <c r="J160" s="169"/>
      <c r="K160" s="170" t="str">
        <f>IF(データとりまとめシート!K138="","ー",データとりまとめシート!K138)</f>
        <v>ー</v>
      </c>
      <c r="L160" s="170"/>
      <c r="M160" s="81" t="str">
        <f t="shared" si="5"/>
        <v>ー</v>
      </c>
    </row>
    <row r="161" spans="1:13">
      <c r="A161" s="81" t="str">
        <f>IF(データとりまとめシート!B139="","ー",データとりまとめシート!B139)</f>
        <v>ー</v>
      </c>
      <c r="B161" s="168" t="str">
        <f>IF(A161="ー","ー",データとりまとめシート!C139)</f>
        <v>ー</v>
      </c>
      <c r="C161" s="168"/>
      <c r="D161" s="81" t="str">
        <f>IF(データとりまとめシート!D139="","ー",IF(データとりまとめシート!D139=1,"男","女"))</f>
        <v>ー</v>
      </c>
      <c r="E161" s="169" t="str">
        <f>IF(データとりまとめシート!F139="","ー",データとりまとめシート!F139)</f>
        <v>ー</v>
      </c>
      <c r="F161" s="169"/>
      <c r="G161" s="170" t="str">
        <f>IF(データとりまとめシート!G139="","―",データとりまとめシート!G139)</f>
        <v>―</v>
      </c>
      <c r="H161" s="170"/>
      <c r="I161" s="169" t="str">
        <f>IF(データとりまとめシート!J139="","―",データとりまとめシート!J139)</f>
        <v>―</v>
      </c>
      <c r="J161" s="169"/>
      <c r="K161" s="170" t="str">
        <f>IF(データとりまとめシート!K139="","ー",データとりまとめシート!K139)</f>
        <v>ー</v>
      </c>
      <c r="L161" s="170"/>
      <c r="M161" s="81" t="str">
        <f t="shared" si="5"/>
        <v>ー</v>
      </c>
    </row>
    <row r="162" spans="1:13">
      <c r="A162" s="81" t="str">
        <f>IF(データとりまとめシート!B140="","ー",データとりまとめシート!B140)</f>
        <v>ー</v>
      </c>
      <c r="B162" s="168" t="str">
        <f>IF(A162="ー","ー",データとりまとめシート!C140)</f>
        <v>ー</v>
      </c>
      <c r="C162" s="168"/>
      <c r="D162" s="81" t="str">
        <f>IF(データとりまとめシート!D140="","ー",IF(データとりまとめシート!D140=1,"男","女"))</f>
        <v>ー</v>
      </c>
      <c r="E162" s="169" t="str">
        <f>IF(データとりまとめシート!F140="","ー",データとりまとめシート!F140)</f>
        <v>ー</v>
      </c>
      <c r="F162" s="169"/>
      <c r="G162" s="170" t="str">
        <f>IF(データとりまとめシート!G140="","―",データとりまとめシート!G140)</f>
        <v>―</v>
      </c>
      <c r="H162" s="170"/>
      <c r="I162" s="169" t="str">
        <f>IF(データとりまとめシート!J140="","―",データとりまとめシート!J140)</f>
        <v>―</v>
      </c>
      <c r="J162" s="169"/>
      <c r="K162" s="170" t="str">
        <f>IF(データとりまとめシート!K140="","ー",データとりまとめシート!K140)</f>
        <v>ー</v>
      </c>
      <c r="L162" s="170"/>
      <c r="M162" s="81" t="str">
        <f t="shared" si="5"/>
        <v>ー</v>
      </c>
    </row>
    <row r="163" spans="1:13">
      <c r="A163" s="81" t="str">
        <f>IF(データとりまとめシート!B141="","ー",データとりまとめシート!B141)</f>
        <v>ー</v>
      </c>
      <c r="B163" s="168" t="str">
        <f>IF(A163="ー","ー",データとりまとめシート!C141)</f>
        <v>ー</v>
      </c>
      <c r="C163" s="168"/>
      <c r="D163" s="81" t="str">
        <f>IF(データとりまとめシート!D141="","ー",IF(データとりまとめシート!D141=1,"男","女"))</f>
        <v>ー</v>
      </c>
      <c r="E163" s="169" t="str">
        <f>IF(データとりまとめシート!F141="","ー",データとりまとめシート!F141)</f>
        <v>ー</v>
      </c>
      <c r="F163" s="169"/>
      <c r="G163" s="170" t="str">
        <f>IF(データとりまとめシート!G141="","―",データとりまとめシート!G141)</f>
        <v>―</v>
      </c>
      <c r="H163" s="170"/>
      <c r="I163" s="169" t="str">
        <f>IF(データとりまとめシート!J141="","―",データとりまとめシート!J141)</f>
        <v>―</v>
      </c>
      <c r="J163" s="169"/>
      <c r="K163" s="170" t="str">
        <f>IF(データとりまとめシート!K141="","ー",データとりまとめシート!K141)</f>
        <v>ー</v>
      </c>
      <c r="L163" s="170"/>
      <c r="M163" s="81" t="str">
        <f t="shared" si="5"/>
        <v>ー</v>
      </c>
    </row>
    <row r="164" spans="1:13">
      <c r="A164" s="81" t="str">
        <f>IF(データとりまとめシート!B142="","ー",データとりまとめシート!B142)</f>
        <v>ー</v>
      </c>
      <c r="B164" s="168" t="str">
        <f>IF(A164="ー","ー",データとりまとめシート!C142)</f>
        <v>ー</v>
      </c>
      <c r="C164" s="168"/>
      <c r="D164" s="81" t="str">
        <f>IF(データとりまとめシート!D142="","ー",IF(データとりまとめシート!D142=1,"男","女"))</f>
        <v>ー</v>
      </c>
      <c r="E164" s="169" t="str">
        <f>IF(データとりまとめシート!F142="","ー",データとりまとめシート!F142)</f>
        <v>ー</v>
      </c>
      <c r="F164" s="169"/>
      <c r="G164" s="170" t="str">
        <f>IF(データとりまとめシート!G142="","―",データとりまとめシート!G142)</f>
        <v>―</v>
      </c>
      <c r="H164" s="170"/>
      <c r="I164" s="169" t="str">
        <f>IF(データとりまとめシート!J142="","―",データとりまとめシート!J142)</f>
        <v>―</v>
      </c>
      <c r="J164" s="169"/>
      <c r="K164" s="170" t="str">
        <f>IF(データとりまとめシート!K142="","ー",データとりまとめシート!K142)</f>
        <v>ー</v>
      </c>
      <c r="L164" s="170"/>
      <c r="M164" s="81" t="str">
        <f t="shared" si="5"/>
        <v>ー</v>
      </c>
    </row>
    <row r="165" spans="1:13">
      <c r="A165" s="81" t="str">
        <f>IF(データとりまとめシート!B143="","ー",データとりまとめシート!B143)</f>
        <v>ー</v>
      </c>
      <c r="B165" s="168" t="str">
        <f>IF(A165="ー","ー",データとりまとめシート!C143)</f>
        <v>ー</v>
      </c>
      <c r="C165" s="168"/>
      <c r="D165" s="81" t="str">
        <f>IF(データとりまとめシート!D143="","ー",IF(データとりまとめシート!D143=1,"男","女"))</f>
        <v>ー</v>
      </c>
      <c r="E165" s="169" t="str">
        <f>IF(データとりまとめシート!F143="","ー",データとりまとめシート!F143)</f>
        <v>ー</v>
      </c>
      <c r="F165" s="169"/>
      <c r="G165" s="170" t="str">
        <f>IF(データとりまとめシート!G143="","―",データとりまとめシート!G143)</f>
        <v>―</v>
      </c>
      <c r="H165" s="170"/>
      <c r="I165" s="169" t="str">
        <f>IF(データとりまとめシート!J143="","―",データとりまとめシート!J143)</f>
        <v>―</v>
      </c>
      <c r="J165" s="169"/>
      <c r="K165" s="170" t="str">
        <f>IF(データとりまとめシート!K143="","ー",データとりまとめシート!K143)</f>
        <v>ー</v>
      </c>
      <c r="L165" s="170"/>
      <c r="M165" s="81" t="str">
        <f t="shared" ref="M165:M228" si="6">IF(A165="ー","ー","有")</f>
        <v>ー</v>
      </c>
    </row>
    <row r="166" spans="1:13">
      <c r="A166" s="81" t="str">
        <f>IF(データとりまとめシート!B144="","ー",データとりまとめシート!B144)</f>
        <v>ー</v>
      </c>
      <c r="B166" s="168" t="str">
        <f>IF(A166="ー","ー",データとりまとめシート!C144)</f>
        <v>ー</v>
      </c>
      <c r="C166" s="168"/>
      <c r="D166" s="81" t="str">
        <f>IF(データとりまとめシート!D144="","ー",IF(データとりまとめシート!D144=1,"男","女"))</f>
        <v>ー</v>
      </c>
      <c r="E166" s="169" t="str">
        <f>IF(データとりまとめシート!F144="","ー",データとりまとめシート!F144)</f>
        <v>ー</v>
      </c>
      <c r="F166" s="169"/>
      <c r="G166" s="170" t="str">
        <f>IF(データとりまとめシート!G144="","―",データとりまとめシート!G144)</f>
        <v>―</v>
      </c>
      <c r="H166" s="170"/>
      <c r="I166" s="169" t="str">
        <f>IF(データとりまとめシート!J144="","―",データとりまとめシート!J144)</f>
        <v>―</v>
      </c>
      <c r="J166" s="169"/>
      <c r="K166" s="170" t="str">
        <f>IF(データとりまとめシート!K144="","ー",データとりまとめシート!K144)</f>
        <v>ー</v>
      </c>
      <c r="L166" s="170"/>
      <c r="M166" s="81" t="str">
        <f t="shared" si="6"/>
        <v>ー</v>
      </c>
    </row>
    <row r="167" spans="1:13">
      <c r="A167" s="81" t="str">
        <f>IF(データとりまとめシート!B145="","ー",データとりまとめシート!B145)</f>
        <v>ー</v>
      </c>
      <c r="B167" s="168" t="str">
        <f>IF(A167="ー","ー",データとりまとめシート!C145)</f>
        <v>ー</v>
      </c>
      <c r="C167" s="168"/>
      <c r="D167" s="81" t="str">
        <f>IF(データとりまとめシート!D145="","ー",IF(データとりまとめシート!D145=1,"男","女"))</f>
        <v>ー</v>
      </c>
      <c r="E167" s="169" t="str">
        <f>IF(データとりまとめシート!F145="","ー",データとりまとめシート!F145)</f>
        <v>ー</v>
      </c>
      <c r="F167" s="169"/>
      <c r="G167" s="170" t="str">
        <f>IF(データとりまとめシート!G145="","―",データとりまとめシート!G145)</f>
        <v>―</v>
      </c>
      <c r="H167" s="170"/>
      <c r="I167" s="169" t="str">
        <f>IF(データとりまとめシート!J145="","―",データとりまとめシート!J145)</f>
        <v>―</v>
      </c>
      <c r="J167" s="169"/>
      <c r="K167" s="170" t="str">
        <f>IF(データとりまとめシート!K145="","ー",データとりまとめシート!K145)</f>
        <v>ー</v>
      </c>
      <c r="L167" s="170"/>
      <c r="M167" s="81" t="str">
        <f t="shared" si="6"/>
        <v>ー</v>
      </c>
    </row>
    <row r="168" spans="1:13">
      <c r="A168" s="81" t="str">
        <f>IF(データとりまとめシート!B146="","ー",データとりまとめシート!B146)</f>
        <v>ー</v>
      </c>
      <c r="B168" s="168" t="str">
        <f>IF(A168="ー","ー",データとりまとめシート!C146)</f>
        <v>ー</v>
      </c>
      <c r="C168" s="168"/>
      <c r="D168" s="81" t="str">
        <f>IF(データとりまとめシート!D146="","ー",IF(データとりまとめシート!D146=1,"男","女"))</f>
        <v>ー</v>
      </c>
      <c r="E168" s="169" t="str">
        <f>IF(データとりまとめシート!F146="","ー",データとりまとめシート!F146)</f>
        <v>ー</v>
      </c>
      <c r="F168" s="169"/>
      <c r="G168" s="170" t="str">
        <f>IF(データとりまとめシート!G146="","―",データとりまとめシート!G146)</f>
        <v>―</v>
      </c>
      <c r="H168" s="170"/>
      <c r="I168" s="169" t="str">
        <f>IF(データとりまとめシート!J146="","―",データとりまとめシート!J146)</f>
        <v>―</v>
      </c>
      <c r="J168" s="169"/>
      <c r="K168" s="170" t="str">
        <f>IF(データとりまとめシート!K146="","ー",データとりまとめシート!K146)</f>
        <v>ー</v>
      </c>
      <c r="L168" s="170"/>
      <c r="M168" s="81" t="str">
        <f t="shared" si="6"/>
        <v>ー</v>
      </c>
    </row>
    <row r="169" spans="1:13">
      <c r="A169" s="81" t="str">
        <f>IF(データとりまとめシート!B147="","ー",データとりまとめシート!B147)</f>
        <v>ー</v>
      </c>
      <c r="B169" s="168" t="str">
        <f>IF(A169="ー","ー",データとりまとめシート!C147)</f>
        <v>ー</v>
      </c>
      <c r="C169" s="168"/>
      <c r="D169" s="81" t="str">
        <f>IF(データとりまとめシート!D147="","ー",IF(データとりまとめシート!D147=1,"男","女"))</f>
        <v>ー</v>
      </c>
      <c r="E169" s="169" t="str">
        <f>IF(データとりまとめシート!F147="","ー",データとりまとめシート!F147)</f>
        <v>ー</v>
      </c>
      <c r="F169" s="169"/>
      <c r="G169" s="170" t="str">
        <f>IF(データとりまとめシート!G147="","―",データとりまとめシート!G147)</f>
        <v>―</v>
      </c>
      <c r="H169" s="170"/>
      <c r="I169" s="169" t="str">
        <f>IF(データとりまとめシート!J147="","―",データとりまとめシート!J147)</f>
        <v>―</v>
      </c>
      <c r="J169" s="169"/>
      <c r="K169" s="170" t="str">
        <f>IF(データとりまとめシート!K147="","ー",データとりまとめシート!K147)</f>
        <v>ー</v>
      </c>
      <c r="L169" s="170"/>
      <c r="M169" s="81" t="str">
        <f t="shared" si="6"/>
        <v>ー</v>
      </c>
    </row>
    <row r="170" spans="1:13">
      <c r="A170" s="81" t="str">
        <f>IF(データとりまとめシート!B148="","ー",データとりまとめシート!B148)</f>
        <v>ー</v>
      </c>
      <c r="B170" s="168" t="str">
        <f>IF(A170="ー","ー",データとりまとめシート!C148)</f>
        <v>ー</v>
      </c>
      <c r="C170" s="168"/>
      <c r="D170" s="81" t="str">
        <f>IF(データとりまとめシート!D148="","ー",IF(データとりまとめシート!D148=1,"男","女"))</f>
        <v>ー</v>
      </c>
      <c r="E170" s="169" t="str">
        <f>IF(データとりまとめシート!F148="","ー",データとりまとめシート!F148)</f>
        <v>ー</v>
      </c>
      <c r="F170" s="169"/>
      <c r="G170" s="170" t="str">
        <f>IF(データとりまとめシート!G148="","―",データとりまとめシート!G148)</f>
        <v>―</v>
      </c>
      <c r="H170" s="170"/>
      <c r="I170" s="169" t="str">
        <f>IF(データとりまとめシート!J148="","―",データとりまとめシート!J148)</f>
        <v>―</v>
      </c>
      <c r="J170" s="169"/>
      <c r="K170" s="170" t="str">
        <f>IF(データとりまとめシート!K148="","ー",データとりまとめシート!K148)</f>
        <v>ー</v>
      </c>
      <c r="L170" s="170"/>
      <c r="M170" s="81" t="str">
        <f t="shared" si="6"/>
        <v>ー</v>
      </c>
    </row>
    <row r="171" spans="1:13">
      <c r="A171" s="81" t="str">
        <f>IF(データとりまとめシート!B149="","ー",データとりまとめシート!B149)</f>
        <v>ー</v>
      </c>
      <c r="B171" s="168" t="str">
        <f>IF(A171="ー","ー",データとりまとめシート!C149)</f>
        <v>ー</v>
      </c>
      <c r="C171" s="168"/>
      <c r="D171" s="81" t="str">
        <f>IF(データとりまとめシート!D149="","ー",IF(データとりまとめシート!D149=1,"男","女"))</f>
        <v>ー</v>
      </c>
      <c r="E171" s="169" t="str">
        <f>IF(データとりまとめシート!F149="","ー",データとりまとめシート!F149)</f>
        <v>ー</v>
      </c>
      <c r="F171" s="169"/>
      <c r="G171" s="170" t="str">
        <f>IF(データとりまとめシート!G149="","―",データとりまとめシート!G149)</f>
        <v>―</v>
      </c>
      <c r="H171" s="170"/>
      <c r="I171" s="169" t="str">
        <f>IF(データとりまとめシート!J149="","―",データとりまとめシート!J149)</f>
        <v>―</v>
      </c>
      <c r="J171" s="169"/>
      <c r="K171" s="170" t="str">
        <f>IF(データとりまとめシート!K149="","ー",データとりまとめシート!K149)</f>
        <v>ー</v>
      </c>
      <c r="L171" s="170"/>
      <c r="M171" s="81" t="str">
        <f t="shared" si="6"/>
        <v>ー</v>
      </c>
    </row>
    <row r="172" spans="1:13">
      <c r="A172" s="81" t="str">
        <f>IF(データとりまとめシート!B150="","ー",データとりまとめシート!B150)</f>
        <v>ー</v>
      </c>
      <c r="B172" s="168" t="str">
        <f>IF(A172="ー","ー",データとりまとめシート!C150)</f>
        <v>ー</v>
      </c>
      <c r="C172" s="168"/>
      <c r="D172" s="81" t="str">
        <f>IF(データとりまとめシート!D150="","ー",IF(データとりまとめシート!D150=1,"男","女"))</f>
        <v>ー</v>
      </c>
      <c r="E172" s="169" t="str">
        <f>IF(データとりまとめシート!F150="","ー",データとりまとめシート!F150)</f>
        <v>ー</v>
      </c>
      <c r="F172" s="169"/>
      <c r="G172" s="170" t="str">
        <f>IF(データとりまとめシート!G150="","―",データとりまとめシート!G150)</f>
        <v>―</v>
      </c>
      <c r="H172" s="170"/>
      <c r="I172" s="169" t="str">
        <f>IF(データとりまとめシート!J150="","―",データとりまとめシート!J150)</f>
        <v>―</v>
      </c>
      <c r="J172" s="169"/>
      <c r="K172" s="170" t="str">
        <f>IF(データとりまとめシート!K150="","ー",データとりまとめシート!K150)</f>
        <v>ー</v>
      </c>
      <c r="L172" s="170"/>
      <c r="M172" s="81" t="str">
        <f t="shared" si="6"/>
        <v>ー</v>
      </c>
    </row>
    <row r="173" spans="1:13">
      <c r="A173" s="81" t="str">
        <f>IF(データとりまとめシート!B151="","ー",データとりまとめシート!B151)</f>
        <v>ー</v>
      </c>
      <c r="B173" s="168" t="str">
        <f>IF(A173="ー","ー",データとりまとめシート!C151)</f>
        <v>ー</v>
      </c>
      <c r="C173" s="168"/>
      <c r="D173" s="81" t="str">
        <f>IF(データとりまとめシート!D151="","ー",IF(データとりまとめシート!D151=1,"男","女"))</f>
        <v>ー</v>
      </c>
      <c r="E173" s="169" t="str">
        <f>IF(データとりまとめシート!F151="","ー",データとりまとめシート!F151)</f>
        <v>ー</v>
      </c>
      <c r="F173" s="169"/>
      <c r="G173" s="170" t="str">
        <f>IF(データとりまとめシート!G151="","―",データとりまとめシート!G151)</f>
        <v>―</v>
      </c>
      <c r="H173" s="170"/>
      <c r="I173" s="169" t="str">
        <f>IF(データとりまとめシート!J151="","―",データとりまとめシート!J151)</f>
        <v>―</v>
      </c>
      <c r="J173" s="169"/>
      <c r="K173" s="170" t="str">
        <f>IF(データとりまとめシート!K151="","ー",データとりまとめシート!K151)</f>
        <v>ー</v>
      </c>
      <c r="L173" s="170"/>
      <c r="M173" s="81" t="str">
        <f t="shared" si="6"/>
        <v>ー</v>
      </c>
    </row>
    <row r="174" spans="1:13">
      <c r="A174" s="81" t="str">
        <f>IF(データとりまとめシート!B152="","ー",データとりまとめシート!B152)</f>
        <v>ー</v>
      </c>
      <c r="B174" s="168" t="str">
        <f>IF(A174="ー","ー",データとりまとめシート!C152)</f>
        <v>ー</v>
      </c>
      <c r="C174" s="168"/>
      <c r="D174" s="81" t="str">
        <f>IF(データとりまとめシート!D152="","ー",IF(データとりまとめシート!D152=1,"男","女"))</f>
        <v>ー</v>
      </c>
      <c r="E174" s="169" t="str">
        <f>IF(データとりまとめシート!F152="","ー",データとりまとめシート!F152)</f>
        <v>ー</v>
      </c>
      <c r="F174" s="169"/>
      <c r="G174" s="170" t="str">
        <f>IF(データとりまとめシート!G152="","―",データとりまとめシート!G152)</f>
        <v>―</v>
      </c>
      <c r="H174" s="170"/>
      <c r="I174" s="169" t="str">
        <f>IF(データとりまとめシート!J152="","―",データとりまとめシート!J152)</f>
        <v>―</v>
      </c>
      <c r="J174" s="169"/>
      <c r="K174" s="170" t="str">
        <f>IF(データとりまとめシート!K152="","ー",データとりまとめシート!K152)</f>
        <v>ー</v>
      </c>
      <c r="L174" s="170"/>
      <c r="M174" s="81" t="str">
        <f t="shared" si="6"/>
        <v>ー</v>
      </c>
    </row>
    <row r="175" spans="1:13">
      <c r="A175" s="81" t="str">
        <f>IF(データとりまとめシート!B153="","ー",データとりまとめシート!B153)</f>
        <v>ー</v>
      </c>
      <c r="B175" s="168" t="str">
        <f>IF(A175="ー","ー",データとりまとめシート!C153)</f>
        <v>ー</v>
      </c>
      <c r="C175" s="168"/>
      <c r="D175" s="81" t="str">
        <f>IF(データとりまとめシート!D153="","ー",IF(データとりまとめシート!D153=1,"男","女"))</f>
        <v>ー</v>
      </c>
      <c r="E175" s="169" t="str">
        <f>IF(データとりまとめシート!F153="","ー",データとりまとめシート!F153)</f>
        <v>ー</v>
      </c>
      <c r="F175" s="169"/>
      <c r="G175" s="170" t="str">
        <f>IF(データとりまとめシート!G153="","―",データとりまとめシート!G153)</f>
        <v>―</v>
      </c>
      <c r="H175" s="170"/>
      <c r="I175" s="169" t="str">
        <f>IF(データとりまとめシート!J153="","―",データとりまとめシート!J153)</f>
        <v>―</v>
      </c>
      <c r="J175" s="169"/>
      <c r="K175" s="170" t="str">
        <f>IF(データとりまとめシート!K153="","ー",データとりまとめシート!K153)</f>
        <v>ー</v>
      </c>
      <c r="L175" s="170"/>
      <c r="M175" s="81" t="str">
        <f t="shared" si="6"/>
        <v>ー</v>
      </c>
    </row>
    <row r="176" spans="1:13">
      <c r="A176" s="81" t="str">
        <f>IF(データとりまとめシート!B154="","ー",データとりまとめシート!B154)</f>
        <v>ー</v>
      </c>
      <c r="B176" s="168" t="str">
        <f>IF(A176="ー","ー",データとりまとめシート!C154)</f>
        <v>ー</v>
      </c>
      <c r="C176" s="168"/>
      <c r="D176" s="81" t="str">
        <f>IF(データとりまとめシート!D154="","ー",IF(データとりまとめシート!D154=1,"男","女"))</f>
        <v>ー</v>
      </c>
      <c r="E176" s="169" t="str">
        <f>IF(データとりまとめシート!F154="","ー",データとりまとめシート!F154)</f>
        <v>ー</v>
      </c>
      <c r="F176" s="169"/>
      <c r="G176" s="170" t="str">
        <f>IF(データとりまとめシート!G154="","―",データとりまとめシート!G154)</f>
        <v>―</v>
      </c>
      <c r="H176" s="170"/>
      <c r="I176" s="169" t="str">
        <f>IF(データとりまとめシート!J154="","―",データとりまとめシート!J154)</f>
        <v>―</v>
      </c>
      <c r="J176" s="169"/>
      <c r="K176" s="170" t="str">
        <f>IF(データとりまとめシート!K154="","ー",データとりまとめシート!K154)</f>
        <v>ー</v>
      </c>
      <c r="L176" s="170"/>
      <c r="M176" s="81" t="str">
        <f t="shared" si="6"/>
        <v>ー</v>
      </c>
    </row>
    <row r="177" spans="1:13">
      <c r="A177" s="81" t="str">
        <f>IF(データとりまとめシート!B155="","ー",データとりまとめシート!B155)</f>
        <v>ー</v>
      </c>
      <c r="B177" s="168" t="str">
        <f>IF(A177="ー","ー",データとりまとめシート!C155)</f>
        <v>ー</v>
      </c>
      <c r="C177" s="168"/>
      <c r="D177" s="81" t="str">
        <f>IF(データとりまとめシート!D155="","ー",IF(データとりまとめシート!D155=1,"男","女"))</f>
        <v>ー</v>
      </c>
      <c r="E177" s="169" t="str">
        <f>IF(データとりまとめシート!F155="","ー",データとりまとめシート!F155)</f>
        <v>ー</v>
      </c>
      <c r="F177" s="169"/>
      <c r="G177" s="170" t="str">
        <f>IF(データとりまとめシート!G155="","―",データとりまとめシート!G155)</f>
        <v>―</v>
      </c>
      <c r="H177" s="170"/>
      <c r="I177" s="169" t="str">
        <f>IF(データとりまとめシート!J155="","―",データとりまとめシート!J155)</f>
        <v>―</v>
      </c>
      <c r="J177" s="169"/>
      <c r="K177" s="170" t="str">
        <f>IF(データとりまとめシート!K155="","ー",データとりまとめシート!K155)</f>
        <v>ー</v>
      </c>
      <c r="L177" s="170"/>
      <c r="M177" s="81" t="str">
        <f t="shared" si="6"/>
        <v>ー</v>
      </c>
    </row>
    <row r="178" spans="1:13">
      <c r="A178" s="81" t="str">
        <f>IF(データとりまとめシート!B156="","ー",データとりまとめシート!B156)</f>
        <v>ー</v>
      </c>
      <c r="B178" s="168" t="str">
        <f>IF(A178="ー","ー",データとりまとめシート!C156)</f>
        <v>ー</v>
      </c>
      <c r="C178" s="168"/>
      <c r="D178" s="81" t="str">
        <f>IF(データとりまとめシート!D156="","ー",IF(データとりまとめシート!D156=1,"男","女"))</f>
        <v>ー</v>
      </c>
      <c r="E178" s="169" t="str">
        <f>IF(データとりまとめシート!F156="","ー",データとりまとめシート!F156)</f>
        <v>ー</v>
      </c>
      <c r="F178" s="169"/>
      <c r="G178" s="170" t="str">
        <f>IF(データとりまとめシート!G156="","―",データとりまとめシート!G156)</f>
        <v>―</v>
      </c>
      <c r="H178" s="170"/>
      <c r="I178" s="169" t="str">
        <f>IF(データとりまとめシート!J156="","―",データとりまとめシート!J156)</f>
        <v>―</v>
      </c>
      <c r="J178" s="169"/>
      <c r="K178" s="170" t="str">
        <f>IF(データとりまとめシート!K156="","ー",データとりまとめシート!K156)</f>
        <v>ー</v>
      </c>
      <c r="L178" s="170"/>
      <c r="M178" s="81" t="str">
        <f t="shared" si="6"/>
        <v>ー</v>
      </c>
    </row>
    <row r="179" spans="1:13">
      <c r="A179" s="81" t="str">
        <f>IF(データとりまとめシート!B157="","ー",データとりまとめシート!B157)</f>
        <v>ー</v>
      </c>
      <c r="B179" s="168" t="str">
        <f>IF(A179="ー","ー",データとりまとめシート!C157)</f>
        <v>ー</v>
      </c>
      <c r="C179" s="168"/>
      <c r="D179" s="81" t="str">
        <f>IF(データとりまとめシート!D157="","ー",IF(データとりまとめシート!D157=1,"男","女"))</f>
        <v>ー</v>
      </c>
      <c r="E179" s="169" t="str">
        <f>IF(データとりまとめシート!F157="","ー",データとりまとめシート!F157)</f>
        <v>ー</v>
      </c>
      <c r="F179" s="169"/>
      <c r="G179" s="170" t="str">
        <f>IF(データとりまとめシート!G157="","―",データとりまとめシート!G157)</f>
        <v>―</v>
      </c>
      <c r="H179" s="170"/>
      <c r="I179" s="169" t="str">
        <f>IF(データとりまとめシート!J157="","―",データとりまとめシート!J157)</f>
        <v>―</v>
      </c>
      <c r="J179" s="169"/>
      <c r="K179" s="170" t="str">
        <f>IF(データとりまとめシート!K157="","ー",データとりまとめシート!K157)</f>
        <v>ー</v>
      </c>
      <c r="L179" s="170"/>
      <c r="M179" s="81" t="str">
        <f t="shared" si="6"/>
        <v>ー</v>
      </c>
    </row>
    <row r="180" spans="1:13">
      <c r="A180" s="81" t="str">
        <f>IF(データとりまとめシート!B158="","ー",データとりまとめシート!B158)</f>
        <v>ー</v>
      </c>
      <c r="B180" s="168" t="str">
        <f>IF(A180="ー","ー",データとりまとめシート!C158)</f>
        <v>ー</v>
      </c>
      <c r="C180" s="168"/>
      <c r="D180" s="81" t="str">
        <f>IF(データとりまとめシート!D158="","ー",IF(データとりまとめシート!D158=1,"男","女"))</f>
        <v>ー</v>
      </c>
      <c r="E180" s="169" t="str">
        <f>IF(データとりまとめシート!F158="","ー",データとりまとめシート!F158)</f>
        <v>ー</v>
      </c>
      <c r="F180" s="169"/>
      <c r="G180" s="170" t="str">
        <f>IF(データとりまとめシート!G158="","―",データとりまとめシート!G158)</f>
        <v>―</v>
      </c>
      <c r="H180" s="170"/>
      <c r="I180" s="169" t="str">
        <f>IF(データとりまとめシート!J158="","―",データとりまとめシート!J158)</f>
        <v>―</v>
      </c>
      <c r="J180" s="169"/>
      <c r="K180" s="170" t="str">
        <f>IF(データとりまとめシート!K158="","ー",データとりまとめシート!K158)</f>
        <v>ー</v>
      </c>
      <c r="L180" s="170"/>
      <c r="M180" s="81" t="str">
        <f t="shared" si="6"/>
        <v>ー</v>
      </c>
    </row>
    <row r="181" spans="1:13">
      <c r="A181" s="81" t="str">
        <f>IF(データとりまとめシート!B159="","ー",データとりまとめシート!B159)</f>
        <v>ー</v>
      </c>
      <c r="B181" s="168" t="str">
        <f>IF(A181="ー","ー",データとりまとめシート!C159)</f>
        <v>ー</v>
      </c>
      <c r="C181" s="168"/>
      <c r="D181" s="81" t="str">
        <f>IF(データとりまとめシート!D159="","ー",IF(データとりまとめシート!D159=1,"男","女"))</f>
        <v>ー</v>
      </c>
      <c r="E181" s="169" t="str">
        <f>IF(データとりまとめシート!F159="","ー",データとりまとめシート!F159)</f>
        <v>ー</v>
      </c>
      <c r="F181" s="169"/>
      <c r="G181" s="170" t="str">
        <f>IF(データとりまとめシート!G159="","―",データとりまとめシート!G159)</f>
        <v>―</v>
      </c>
      <c r="H181" s="170"/>
      <c r="I181" s="169" t="str">
        <f>IF(データとりまとめシート!J159="","―",データとりまとめシート!J159)</f>
        <v>―</v>
      </c>
      <c r="J181" s="169"/>
      <c r="K181" s="170" t="str">
        <f>IF(データとりまとめシート!K159="","ー",データとりまとめシート!K159)</f>
        <v>ー</v>
      </c>
      <c r="L181" s="170"/>
      <c r="M181" s="81" t="str">
        <f t="shared" si="6"/>
        <v>ー</v>
      </c>
    </row>
    <row r="182" spans="1:13">
      <c r="A182" s="81" t="str">
        <f>IF(データとりまとめシート!B160="","ー",データとりまとめシート!B160)</f>
        <v>ー</v>
      </c>
      <c r="B182" s="168" t="str">
        <f>IF(A182="ー","ー",データとりまとめシート!C160)</f>
        <v>ー</v>
      </c>
      <c r="C182" s="168"/>
      <c r="D182" s="81" t="str">
        <f>IF(データとりまとめシート!D160="","ー",IF(データとりまとめシート!D160=1,"男","女"))</f>
        <v>ー</v>
      </c>
      <c r="E182" s="169" t="str">
        <f>IF(データとりまとめシート!F160="","ー",データとりまとめシート!F160)</f>
        <v>ー</v>
      </c>
      <c r="F182" s="169"/>
      <c r="G182" s="170" t="str">
        <f>IF(データとりまとめシート!G160="","―",データとりまとめシート!G160)</f>
        <v>―</v>
      </c>
      <c r="H182" s="170"/>
      <c r="I182" s="169" t="str">
        <f>IF(データとりまとめシート!J160="","―",データとりまとめシート!J160)</f>
        <v>―</v>
      </c>
      <c r="J182" s="169"/>
      <c r="K182" s="170" t="str">
        <f>IF(データとりまとめシート!K160="","ー",データとりまとめシート!K160)</f>
        <v>ー</v>
      </c>
      <c r="L182" s="170"/>
      <c r="M182" s="81" t="str">
        <f t="shared" si="6"/>
        <v>ー</v>
      </c>
    </row>
    <row r="183" spans="1:13">
      <c r="A183" s="81" t="str">
        <f>IF(データとりまとめシート!B161="","ー",データとりまとめシート!B161)</f>
        <v>ー</v>
      </c>
      <c r="B183" s="168" t="str">
        <f>IF(A183="ー","ー",データとりまとめシート!C161)</f>
        <v>ー</v>
      </c>
      <c r="C183" s="168"/>
      <c r="D183" s="81" t="str">
        <f>IF(データとりまとめシート!D161="","ー",IF(データとりまとめシート!D161=1,"男","女"))</f>
        <v>ー</v>
      </c>
      <c r="E183" s="169" t="str">
        <f>IF(データとりまとめシート!F161="","ー",データとりまとめシート!F161)</f>
        <v>ー</v>
      </c>
      <c r="F183" s="169"/>
      <c r="G183" s="170" t="str">
        <f>IF(データとりまとめシート!G161="","―",データとりまとめシート!G161)</f>
        <v>―</v>
      </c>
      <c r="H183" s="170"/>
      <c r="I183" s="169" t="str">
        <f>IF(データとりまとめシート!J161="","―",データとりまとめシート!J161)</f>
        <v>―</v>
      </c>
      <c r="J183" s="169"/>
      <c r="K183" s="170" t="str">
        <f>IF(データとりまとめシート!K161="","ー",データとりまとめシート!K161)</f>
        <v>ー</v>
      </c>
      <c r="L183" s="170"/>
      <c r="M183" s="81" t="str">
        <f t="shared" si="6"/>
        <v>ー</v>
      </c>
    </row>
    <row r="184" spans="1:13">
      <c r="A184" s="81" t="str">
        <f>IF(データとりまとめシート!B162="","ー",データとりまとめシート!B162)</f>
        <v>ー</v>
      </c>
      <c r="B184" s="168" t="str">
        <f>IF(A184="ー","ー",データとりまとめシート!C162)</f>
        <v>ー</v>
      </c>
      <c r="C184" s="168"/>
      <c r="D184" s="81" t="str">
        <f>IF(データとりまとめシート!D162="","ー",IF(データとりまとめシート!D162=1,"男","女"))</f>
        <v>ー</v>
      </c>
      <c r="E184" s="169" t="str">
        <f>IF(データとりまとめシート!F162="","ー",データとりまとめシート!F162)</f>
        <v>ー</v>
      </c>
      <c r="F184" s="169"/>
      <c r="G184" s="170" t="str">
        <f>IF(データとりまとめシート!G162="","―",データとりまとめシート!G162)</f>
        <v>―</v>
      </c>
      <c r="H184" s="170"/>
      <c r="I184" s="169" t="str">
        <f>IF(データとりまとめシート!J162="","―",データとりまとめシート!J162)</f>
        <v>―</v>
      </c>
      <c r="J184" s="169"/>
      <c r="K184" s="170" t="str">
        <f>IF(データとりまとめシート!K162="","ー",データとりまとめシート!K162)</f>
        <v>ー</v>
      </c>
      <c r="L184" s="170"/>
      <c r="M184" s="81" t="str">
        <f t="shared" si="6"/>
        <v>ー</v>
      </c>
    </row>
    <row r="185" spans="1:13">
      <c r="A185" s="81" t="str">
        <f>IF(データとりまとめシート!B163="","ー",データとりまとめシート!B163)</f>
        <v>ー</v>
      </c>
      <c r="B185" s="168" t="str">
        <f>IF(A185="ー","ー",データとりまとめシート!C163)</f>
        <v>ー</v>
      </c>
      <c r="C185" s="168"/>
      <c r="D185" s="81" t="str">
        <f>IF(データとりまとめシート!D163="","ー",IF(データとりまとめシート!D163=1,"男","女"))</f>
        <v>ー</v>
      </c>
      <c r="E185" s="169" t="str">
        <f>IF(データとりまとめシート!F163="","ー",データとりまとめシート!F163)</f>
        <v>ー</v>
      </c>
      <c r="F185" s="169"/>
      <c r="G185" s="170" t="str">
        <f>IF(データとりまとめシート!G163="","―",データとりまとめシート!G163)</f>
        <v>―</v>
      </c>
      <c r="H185" s="170"/>
      <c r="I185" s="169" t="str">
        <f>IF(データとりまとめシート!J163="","―",データとりまとめシート!J163)</f>
        <v>―</v>
      </c>
      <c r="J185" s="169"/>
      <c r="K185" s="170" t="str">
        <f>IF(データとりまとめシート!K163="","ー",データとりまとめシート!K163)</f>
        <v>ー</v>
      </c>
      <c r="L185" s="170"/>
      <c r="M185" s="81" t="str">
        <f t="shared" si="6"/>
        <v>ー</v>
      </c>
    </row>
    <row r="186" spans="1:13">
      <c r="A186" s="81" t="str">
        <f>IF(データとりまとめシート!B164="","ー",データとりまとめシート!B164)</f>
        <v>ー</v>
      </c>
      <c r="B186" s="168" t="str">
        <f>IF(A186="ー","ー",データとりまとめシート!C164)</f>
        <v>ー</v>
      </c>
      <c r="C186" s="168"/>
      <c r="D186" s="81" t="str">
        <f>IF(データとりまとめシート!D164="","ー",IF(データとりまとめシート!D164=1,"男","女"))</f>
        <v>ー</v>
      </c>
      <c r="E186" s="169" t="str">
        <f>IF(データとりまとめシート!F164="","ー",データとりまとめシート!F164)</f>
        <v>ー</v>
      </c>
      <c r="F186" s="169"/>
      <c r="G186" s="170" t="str">
        <f>IF(データとりまとめシート!G164="","―",データとりまとめシート!G164)</f>
        <v>―</v>
      </c>
      <c r="H186" s="170"/>
      <c r="I186" s="169" t="str">
        <f>IF(データとりまとめシート!J164="","―",データとりまとめシート!J164)</f>
        <v>―</v>
      </c>
      <c r="J186" s="169"/>
      <c r="K186" s="170" t="str">
        <f>IF(データとりまとめシート!K164="","ー",データとりまとめシート!K164)</f>
        <v>ー</v>
      </c>
      <c r="L186" s="170"/>
      <c r="M186" s="81" t="str">
        <f t="shared" si="6"/>
        <v>ー</v>
      </c>
    </row>
    <row r="187" spans="1:13">
      <c r="A187" s="81" t="str">
        <f>IF(データとりまとめシート!B165="","ー",データとりまとめシート!B165)</f>
        <v>ー</v>
      </c>
      <c r="B187" s="168" t="str">
        <f>IF(A187="ー","ー",データとりまとめシート!C165)</f>
        <v>ー</v>
      </c>
      <c r="C187" s="168"/>
      <c r="D187" s="81" t="str">
        <f>IF(データとりまとめシート!D165="","ー",IF(データとりまとめシート!D165=1,"男","女"))</f>
        <v>ー</v>
      </c>
      <c r="E187" s="169" t="str">
        <f>IF(データとりまとめシート!F165="","ー",データとりまとめシート!F165)</f>
        <v>ー</v>
      </c>
      <c r="F187" s="169"/>
      <c r="G187" s="170" t="str">
        <f>IF(データとりまとめシート!G165="","―",データとりまとめシート!G165)</f>
        <v>―</v>
      </c>
      <c r="H187" s="170"/>
      <c r="I187" s="169" t="str">
        <f>IF(データとりまとめシート!J165="","―",データとりまとめシート!J165)</f>
        <v>―</v>
      </c>
      <c r="J187" s="169"/>
      <c r="K187" s="170" t="str">
        <f>IF(データとりまとめシート!K165="","ー",データとりまとめシート!K165)</f>
        <v>ー</v>
      </c>
      <c r="L187" s="170"/>
      <c r="M187" s="81" t="str">
        <f t="shared" si="6"/>
        <v>ー</v>
      </c>
    </row>
    <row r="188" spans="1:13">
      <c r="A188" s="81" t="str">
        <f>IF(データとりまとめシート!B166="","ー",データとりまとめシート!B166)</f>
        <v>ー</v>
      </c>
      <c r="B188" s="168" t="str">
        <f>IF(A188="ー","ー",データとりまとめシート!C166)</f>
        <v>ー</v>
      </c>
      <c r="C188" s="168"/>
      <c r="D188" s="81" t="str">
        <f>IF(データとりまとめシート!D166="","ー",IF(データとりまとめシート!D166=1,"男","女"))</f>
        <v>ー</v>
      </c>
      <c r="E188" s="169" t="str">
        <f>IF(データとりまとめシート!F166="","ー",データとりまとめシート!F166)</f>
        <v>ー</v>
      </c>
      <c r="F188" s="169"/>
      <c r="G188" s="170" t="str">
        <f>IF(データとりまとめシート!G166="","―",データとりまとめシート!G166)</f>
        <v>―</v>
      </c>
      <c r="H188" s="170"/>
      <c r="I188" s="169" t="str">
        <f>IF(データとりまとめシート!J166="","―",データとりまとめシート!J166)</f>
        <v>―</v>
      </c>
      <c r="J188" s="169"/>
      <c r="K188" s="170" t="str">
        <f>IF(データとりまとめシート!K166="","ー",データとりまとめシート!K166)</f>
        <v>ー</v>
      </c>
      <c r="L188" s="170"/>
      <c r="M188" s="81" t="str">
        <f t="shared" si="6"/>
        <v>ー</v>
      </c>
    </row>
    <row r="189" spans="1:13">
      <c r="A189" s="81" t="str">
        <f>IF(データとりまとめシート!B167="","ー",データとりまとめシート!B167)</f>
        <v>ー</v>
      </c>
      <c r="B189" s="168" t="str">
        <f>IF(A189="ー","ー",データとりまとめシート!C167)</f>
        <v>ー</v>
      </c>
      <c r="C189" s="168"/>
      <c r="D189" s="81" t="str">
        <f>IF(データとりまとめシート!D167="","ー",IF(データとりまとめシート!D167=1,"男","女"))</f>
        <v>ー</v>
      </c>
      <c r="E189" s="169" t="str">
        <f>IF(データとりまとめシート!F167="","ー",データとりまとめシート!F167)</f>
        <v>ー</v>
      </c>
      <c r="F189" s="169"/>
      <c r="G189" s="170" t="str">
        <f>IF(データとりまとめシート!G167="","―",データとりまとめシート!G167)</f>
        <v>―</v>
      </c>
      <c r="H189" s="170"/>
      <c r="I189" s="169" t="str">
        <f>IF(データとりまとめシート!J167="","―",データとりまとめシート!J167)</f>
        <v>―</v>
      </c>
      <c r="J189" s="169"/>
      <c r="K189" s="170" t="str">
        <f>IF(データとりまとめシート!K167="","ー",データとりまとめシート!K167)</f>
        <v>ー</v>
      </c>
      <c r="L189" s="170"/>
      <c r="M189" s="81" t="str">
        <f t="shared" si="6"/>
        <v>ー</v>
      </c>
    </row>
    <row r="190" spans="1:13">
      <c r="A190" s="81" t="str">
        <f>IF(データとりまとめシート!B168="","ー",データとりまとめシート!B168)</f>
        <v>ー</v>
      </c>
      <c r="B190" s="168" t="str">
        <f>IF(A190="ー","ー",データとりまとめシート!C168)</f>
        <v>ー</v>
      </c>
      <c r="C190" s="168"/>
      <c r="D190" s="81" t="str">
        <f>IF(データとりまとめシート!D168="","ー",IF(データとりまとめシート!D168=1,"男","女"))</f>
        <v>ー</v>
      </c>
      <c r="E190" s="169" t="str">
        <f>IF(データとりまとめシート!F168="","ー",データとりまとめシート!F168)</f>
        <v>ー</v>
      </c>
      <c r="F190" s="169"/>
      <c r="G190" s="170" t="str">
        <f>IF(データとりまとめシート!G168="","―",データとりまとめシート!G168)</f>
        <v>―</v>
      </c>
      <c r="H190" s="170"/>
      <c r="I190" s="169" t="str">
        <f>IF(データとりまとめシート!J168="","―",データとりまとめシート!J168)</f>
        <v>―</v>
      </c>
      <c r="J190" s="169"/>
      <c r="K190" s="170" t="str">
        <f>IF(データとりまとめシート!K168="","ー",データとりまとめシート!K168)</f>
        <v>ー</v>
      </c>
      <c r="L190" s="170"/>
      <c r="M190" s="81" t="str">
        <f t="shared" si="6"/>
        <v>ー</v>
      </c>
    </row>
    <row r="191" spans="1:13">
      <c r="A191" s="81" t="str">
        <f>IF(データとりまとめシート!B169="","ー",データとりまとめシート!B169)</f>
        <v>ー</v>
      </c>
      <c r="B191" s="168" t="str">
        <f>IF(A191="ー","ー",データとりまとめシート!C169)</f>
        <v>ー</v>
      </c>
      <c r="C191" s="168"/>
      <c r="D191" s="81" t="str">
        <f>IF(データとりまとめシート!D169="","ー",IF(データとりまとめシート!D169=1,"男","女"))</f>
        <v>ー</v>
      </c>
      <c r="E191" s="169" t="str">
        <f>IF(データとりまとめシート!F169="","ー",データとりまとめシート!F169)</f>
        <v>ー</v>
      </c>
      <c r="F191" s="169"/>
      <c r="G191" s="170" t="str">
        <f>IF(データとりまとめシート!G169="","―",データとりまとめシート!G169)</f>
        <v>―</v>
      </c>
      <c r="H191" s="170"/>
      <c r="I191" s="169" t="str">
        <f>IF(データとりまとめシート!J169="","―",データとりまとめシート!J169)</f>
        <v>―</v>
      </c>
      <c r="J191" s="169"/>
      <c r="K191" s="170" t="str">
        <f>IF(データとりまとめシート!K169="","ー",データとりまとめシート!K169)</f>
        <v>ー</v>
      </c>
      <c r="L191" s="170"/>
      <c r="M191" s="81" t="str">
        <f t="shared" si="6"/>
        <v>ー</v>
      </c>
    </row>
    <row r="192" spans="1:13">
      <c r="A192" s="81" t="str">
        <f>IF(データとりまとめシート!B170="","ー",データとりまとめシート!B170)</f>
        <v>ー</v>
      </c>
      <c r="B192" s="168" t="str">
        <f>IF(A192="ー","ー",データとりまとめシート!C170)</f>
        <v>ー</v>
      </c>
      <c r="C192" s="168"/>
      <c r="D192" s="81" t="str">
        <f>IF(データとりまとめシート!D170="","ー",IF(データとりまとめシート!D170=1,"男","女"))</f>
        <v>ー</v>
      </c>
      <c r="E192" s="169" t="str">
        <f>IF(データとりまとめシート!F170="","ー",データとりまとめシート!F170)</f>
        <v>ー</v>
      </c>
      <c r="F192" s="169"/>
      <c r="G192" s="170" t="str">
        <f>IF(データとりまとめシート!G170="","―",データとりまとめシート!G170)</f>
        <v>―</v>
      </c>
      <c r="H192" s="170"/>
      <c r="I192" s="169" t="str">
        <f>IF(データとりまとめシート!J170="","―",データとりまとめシート!J170)</f>
        <v>―</v>
      </c>
      <c r="J192" s="169"/>
      <c r="K192" s="170" t="str">
        <f>IF(データとりまとめシート!K170="","ー",データとりまとめシート!K170)</f>
        <v>ー</v>
      </c>
      <c r="L192" s="170"/>
      <c r="M192" s="81" t="str">
        <f t="shared" si="6"/>
        <v>ー</v>
      </c>
    </row>
    <row r="193" spans="1:13">
      <c r="A193" s="81" t="str">
        <f>IF(データとりまとめシート!B171="","ー",データとりまとめシート!B171)</f>
        <v>ー</v>
      </c>
      <c r="B193" s="168" t="str">
        <f>IF(A193="ー","ー",データとりまとめシート!C171)</f>
        <v>ー</v>
      </c>
      <c r="C193" s="168"/>
      <c r="D193" s="81" t="str">
        <f>IF(データとりまとめシート!D171="","ー",IF(データとりまとめシート!D171=1,"男","女"))</f>
        <v>ー</v>
      </c>
      <c r="E193" s="169" t="str">
        <f>IF(データとりまとめシート!F171="","ー",データとりまとめシート!F171)</f>
        <v>ー</v>
      </c>
      <c r="F193" s="169"/>
      <c r="G193" s="170" t="str">
        <f>IF(データとりまとめシート!G171="","―",データとりまとめシート!G171)</f>
        <v>―</v>
      </c>
      <c r="H193" s="170"/>
      <c r="I193" s="169" t="str">
        <f>IF(データとりまとめシート!J171="","―",データとりまとめシート!J171)</f>
        <v>―</v>
      </c>
      <c r="J193" s="169"/>
      <c r="K193" s="170" t="str">
        <f>IF(データとりまとめシート!K171="","ー",データとりまとめシート!K171)</f>
        <v>ー</v>
      </c>
      <c r="L193" s="170"/>
      <c r="M193" s="81" t="str">
        <f t="shared" si="6"/>
        <v>ー</v>
      </c>
    </row>
    <row r="194" spans="1:13">
      <c r="A194" s="81" t="str">
        <f>IF(データとりまとめシート!B172="","ー",データとりまとめシート!B172)</f>
        <v>ー</v>
      </c>
      <c r="B194" s="168" t="str">
        <f>IF(A194="ー","ー",データとりまとめシート!C172)</f>
        <v>ー</v>
      </c>
      <c r="C194" s="168"/>
      <c r="D194" s="81" t="str">
        <f>IF(データとりまとめシート!D172="","ー",IF(データとりまとめシート!D172=1,"男","女"))</f>
        <v>ー</v>
      </c>
      <c r="E194" s="169" t="str">
        <f>IF(データとりまとめシート!F172="","ー",データとりまとめシート!F172)</f>
        <v>ー</v>
      </c>
      <c r="F194" s="169"/>
      <c r="G194" s="170" t="str">
        <f>IF(データとりまとめシート!G172="","―",データとりまとめシート!G172)</f>
        <v>―</v>
      </c>
      <c r="H194" s="170"/>
      <c r="I194" s="169" t="str">
        <f>IF(データとりまとめシート!J172="","―",データとりまとめシート!J172)</f>
        <v>―</v>
      </c>
      <c r="J194" s="169"/>
      <c r="K194" s="170" t="str">
        <f>IF(データとりまとめシート!K172="","ー",データとりまとめシート!K172)</f>
        <v>ー</v>
      </c>
      <c r="L194" s="170"/>
      <c r="M194" s="81" t="str">
        <f t="shared" si="6"/>
        <v>ー</v>
      </c>
    </row>
    <row r="195" spans="1:13">
      <c r="A195" s="81" t="str">
        <f>IF(データとりまとめシート!B173="","ー",データとりまとめシート!B173)</f>
        <v>ー</v>
      </c>
      <c r="B195" s="168" t="str">
        <f>IF(A195="ー","ー",データとりまとめシート!C173)</f>
        <v>ー</v>
      </c>
      <c r="C195" s="168"/>
      <c r="D195" s="81" t="str">
        <f>IF(データとりまとめシート!D173="","ー",IF(データとりまとめシート!D173=1,"男","女"))</f>
        <v>ー</v>
      </c>
      <c r="E195" s="169" t="str">
        <f>IF(データとりまとめシート!F173="","ー",データとりまとめシート!F173)</f>
        <v>ー</v>
      </c>
      <c r="F195" s="169"/>
      <c r="G195" s="170" t="str">
        <f>IF(データとりまとめシート!G173="","―",データとりまとめシート!G173)</f>
        <v>―</v>
      </c>
      <c r="H195" s="170"/>
      <c r="I195" s="169" t="str">
        <f>IF(データとりまとめシート!J173="","―",データとりまとめシート!J173)</f>
        <v>―</v>
      </c>
      <c r="J195" s="169"/>
      <c r="K195" s="170" t="str">
        <f>IF(データとりまとめシート!K173="","ー",データとりまとめシート!K173)</f>
        <v>ー</v>
      </c>
      <c r="L195" s="170"/>
      <c r="M195" s="81" t="str">
        <f t="shared" si="6"/>
        <v>ー</v>
      </c>
    </row>
    <row r="196" spans="1:13">
      <c r="A196" s="81" t="str">
        <f>IF(データとりまとめシート!B174="","ー",データとりまとめシート!B174)</f>
        <v>ー</v>
      </c>
      <c r="B196" s="168" t="str">
        <f>IF(A196="ー","ー",データとりまとめシート!C174)</f>
        <v>ー</v>
      </c>
      <c r="C196" s="168"/>
      <c r="D196" s="81" t="str">
        <f>IF(データとりまとめシート!D174="","ー",IF(データとりまとめシート!D174=1,"男","女"))</f>
        <v>ー</v>
      </c>
      <c r="E196" s="169" t="str">
        <f>IF(データとりまとめシート!F174="","ー",データとりまとめシート!F174)</f>
        <v>ー</v>
      </c>
      <c r="F196" s="169"/>
      <c r="G196" s="170" t="str">
        <f>IF(データとりまとめシート!G174="","―",データとりまとめシート!G174)</f>
        <v>―</v>
      </c>
      <c r="H196" s="170"/>
      <c r="I196" s="169" t="str">
        <f>IF(データとりまとめシート!J174="","―",データとりまとめシート!J174)</f>
        <v>―</v>
      </c>
      <c r="J196" s="169"/>
      <c r="K196" s="170" t="str">
        <f>IF(データとりまとめシート!K174="","ー",データとりまとめシート!K174)</f>
        <v>ー</v>
      </c>
      <c r="L196" s="170"/>
      <c r="M196" s="81" t="str">
        <f t="shared" si="6"/>
        <v>ー</v>
      </c>
    </row>
    <row r="197" spans="1:13">
      <c r="A197" s="81" t="str">
        <f>IF(データとりまとめシート!B175="","ー",データとりまとめシート!B175)</f>
        <v>ー</v>
      </c>
      <c r="B197" s="168" t="str">
        <f>IF(A197="ー","ー",データとりまとめシート!C175)</f>
        <v>ー</v>
      </c>
      <c r="C197" s="168"/>
      <c r="D197" s="81" t="str">
        <f>IF(データとりまとめシート!D175="","ー",IF(データとりまとめシート!D175=1,"男","女"))</f>
        <v>ー</v>
      </c>
      <c r="E197" s="169" t="str">
        <f>IF(データとりまとめシート!F175="","ー",データとりまとめシート!F175)</f>
        <v>ー</v>
      </c>
      <c r="F197" s="169"/>
      <c r="G197" s="170" t="str">
        <f>IF(データとりまとめシート!G175="","―",データとりまとめシート!G175)</f>
        <v>―</v>
      </c>
      <c r="H197" s="170"/>
      <c r="I197" s="169" t="str">
        <f>IF(データとりまとめシート!J175="","―",データとりまとめシート!J175)</f>
        <v>―</v>
      </c>
      <c r="J197" s="169"/>
      <c r="K197" s="170" t="str">
        <f>IF(データとりまとめシート!K175="","ー",データとりまとめシート!K175)</f>
        <v>ー</v>
      </c>
      <c r="L197" s="170"/>
      <c r="M197" s="81" t="str">
        <f t="shared" si="6"/>
        <v>ー</v>
      </c>
    </row>
    <row r="198" spans="1:13">
      <c r="A198" s="81" t="str">
        <f>IF(データとりまとめシート!B176="","ー",データとりまとめシート!B176)</f>
        <v>ー</v>
      </c>
      <c r="B198" s="168" t="str">
        <f>IF(A198="ー","ー",データとりまとめシート!C176)</f>
        <v>ー</v>
      </c>
      <c r="C198" s="168"/>
      <c r="D198" s="81" t="str">
        <f>IF(データとりまとめシート!D176="","ー",IF(データとりまとめシート!D176=1,"男","女"))</f>
        <v>ー</v>
      </c>
      <c r="E198" s="169" t="str">
        <f>IF(データとりまとめシート!F176="","ー",データとりまとめシート!F176)</f>
        <v>ー</v>
      </c>
      <c r="F198" s="169"/>
      <c r="G198" s="170" t="str">
        <f>IF(データとりまとめシート!G176="","―",データとりまとめシート!G176)</f>
        <v>―</v>
      </c>
      <c r="H198" s="170"/>
      <c r="I198" s="169" t="str">
        <f>IF(データとりまとめシート!J176="","―",データとりまとめシート!J176)</f>
        <v>―</v>
      </c>
      <c r="J198" s="169"/>
      <c r="K198" s="170" t="str">
        <f>IF(データとりまとめシート!K176="","ー",データとりまとめシート!K176)</f>
        <v>ー</v>
      </c>
      <c r="L198" s="170"/>
      <c r="M198" s="81" t="str">
        <f t="shared" si="6"/>
        <v>ー</v>
      </c>
    </row>
    <row r="199" spans="1:13">
      <c r="A199" s="81" t="str">
        <f>IF(データとりまとめシート!B177="","ー",データとりまとめシート!B177)</f>
        <v>ー</v>
      </c>
      <c r="B199" s="168" t="str">
        <f>IF(A199="ー","ー",データとりまとめシート!C177)</f>
        <v>ー</v>
      </c>
      <c r="C199" s="168"/>
      <c r="D199" s="81" t="str">
        <f>IF(データとりまとめシート!D177="","ー",IF(データとりまとめシート!D177=1,"男","女"))</f>
        <v>ー</v>
      </c>
      <c r="E199" s="169" t="str">
        <f>IF(データとりまとめシート!F177="","ー",データとりまとめシート!F177)</f>
        <v>ー</v>
      </c>
      <c r="F199" s="169"/>
      <c r="G199" s="170" t="str">
        <f>IF(データとりまとめシート!G177="","―",データとりまとめシート!G177)</f>
        <v>―</v>
      </c>
      <c r="H199" s="170"/>
      <c r="I199" s="169" t="str">
        <f>IF(データとりまとめシート!J177="","―",データとりまとめシート!J177)</f>
        <v>―</v>
      </c>
      <c r="J199" s="169"/>
      <c r="K199" s="170" t="str">
        <f>IF(データとりまとめシート!K177="","ー",データとりまとめシート!K177)</f>
        <v>ー</v>
      </c>
      <c r="L199" s="170"/>
      <c r="M199" s="81" t="str">
        <f t="shared" si="6"/>
        <v>ー</v>
      </c>
    </row>
    <row r="200" spans="1:13">
      <c r="A200" s="81" t="str">
        <f>IF(データとりまとめシート!B178="","ー",データとりまとめシート!B178)</f>
        <v>ー</v>
      </c>
      <c r="B200" s="168" t="str">
        <f>IF(A200="ー","ー",データとりまとめシート!C178)</f>
        <v>ー</v>
      </c>
      <c r="C200" s="168"/>
      <c r="D200" s="81" t="str">
        <f>IF(データとりまとめシート!D178="","ー",IF(データとりまとめシート!D178=1,"男","女"))</f>
        <v>ー</v>
      </c>
      <c r="E200" s="169" t="str">
        <f>IF(データとりまとめシート!F178="","ー",データとりまとめシート!F178)</f>
        <v>ー</v>
      </c>
      <c r="F200" s="169"/>
      <c r="G200" s="170" t="str">
        <f>IF(データとりまとめシート!G178="","―",データとりまとめシート!G178)</f>
        <v>―</v>
      </c>
      <c r="H200" s="170"/>
      <c r="I200" s="169" t="str">
        <f>IF(データとりまとめシート!J178="","―",データとりまとめシート!J178)</f>
        <v>―</v>
      </c>
      <c r="J200" s="169"/>
      <c r="K200" s="170" t="str">
        <f>IF(データとりまとめシート!K178="","ー",データとりまとめシート!K178)</f>
        <v>ー</v>
      </c>
      <c r="L200" s="170"/>
      <c r="M200" s="81" t="str">
        <f t="shared" si="6"/>
        <v>ー</v>
      </c>
    </row>
    <row r="201" spans="1:13">
      <c r="A201" s="81" t="str">
        <f>IF(データとりまとめシート!B179="","ー",データとりまとめシート!B179)</f>
        <v>ー</v>
      </c>
      <c r="B201" s="168" t="str">
        <f>IF(A201="ー","ー",データとりまとめシート!C179)</f>
        <v>ー</v>
      </c>
      <c r="C201" s="168"/>
      <c r="D201" s="81" t="str">
        <f>IF(データとりまとめシート!D179="","ー",IF(データとりまとめシート!D179=1,"男","女"))</f>
        <v>ー</v>
      </c>
      <c r="E201" s="169" t="str">
        <f>IF(データとりまとめシート!F179="","ー",データとりまとめシート!F179)</f>
        <v>ー</v>
      </c>
      <c r="F201" s="169"/>
      <c r="G201" s="170" t="str">
        <f>IF(データとりまとめシート!G179="","―",データとりまとめシート!G179)</f>
        <v>―</v>
      </c>
      <c r="H201" s="170"/>
      <c r="I201" s="169" t="str">
        <f>IF(データとりまとめシート!J179="","―",データとりまとめシート!J179)</f>
        <v>―</v>
      </c>
      <c r="J201" s="169"/>
      <c r="K201" s="170" t="str">
        <f>IF(データとりまとめシート!K179="","ー",データとりまとめシート!K179)</f>
        <v>ー</v>
      </c>
      <c r="L201" s="170"/>
      <c r="M201" s="81" t="str">
        <f t="shared" si="6"/>
        <v>ー</v>
      </c>
    </row>
    <row r="202" spans="1:13">
      <c r="A202" s="81" t="str">
        <f>IF(データとりまとめシート!B180="","ー",データとりまとめシート!B180)</f>
        <v>ー</v>
      </c>
      <c r="B202" s="168" t="str">
        <f>IF(A202="ー","ー",データとりまとめシート!C180)</f>
        <v>ー</v>
      </c>
      <c r="C202" s="168"/>
      <c r="D202" s="81" t="str">
        <f>IF(データとりまとめシート!D180="","ー",IF(データとりまとめシート!D180=1,"男","女"))</f>
        <v>ー</v>
      </c>
      <c r="E202" s="169" t="str">
        <f>IF(データとりまとめシート!F180="","ー",データとりまとめシート!F180)</f>
        <v>ー</v>
      </c>
      <c r="F202" s="169"/>
      <c r="G202" s="170" t="str">
        <f>IF(データとりまとめシート!G180="","―",データとりまとめシート!G180)</f>
        <v>―</v>
      </c>
      <c r="H202" s="170"/>
      <c r="I202" s="169" t="str">
        <f>IF(データとりまとめシート!J180="","―",データとりまとめシート!J180)</f>
        <v>―</v>
      </c>
      <c r="J202" s="169"/>
      <c r="K202" s="170" t="str">
        <f>IF(データとりまとめシート!K180="","ー",データとりまとめシート!K180)</f>
        <v>ー</v>
      </c>
      <c r="L202" s="170"/>
      <c r="M202" s="81" t="str">
        <f t="shared" si="6"/>
        <v>ー</v>
      </c>
    </row>
    <row r="203" spans="1:13">
      <c r="A203" s="81" t="str">
        <f>IF(データとりまとめシート!B181="","ー",データとりまとめシート!B181)</f>
        <v>ー</v>
      </c>
      <c r="B203" s="168" t="str">
        <f>IF(A203="ー","ー",データとりまとめシート!C181)</f>
        <v>ー</v>
      </c>
      <c r="C203" s="168"/>
      <c r="D203" s="81" t="str">
        <f>IF(データとりまとめシート!D181="","ー",IF(データとりまとめシート!D181=1,"男","女"))</f>
        <v>ー</v>
      </c>
      <c r="E203" s="169" t="str">
        <f>IF(データとりまとめシート!F181="","ー",データとりまとめシート!F181)</f>
        <v>ー</v>
      </c>
      <c r="F203" s="169"/>
      <c r="G203" s="170" t="str">
        <f>IF(データとりまとめシート!G181="","―",データとりまとめシート!G181)</f>
        <v>―</v>
      </c>
      <c r="H203" s="170"/>
      <c r="I203" s="169" t="str">
        <f>IF(データとりまとめシート!J181="","―",データとりまとめシート!J181)</f>
        <v>―</v>
      </c>
      <c r="J203" s="169"/>
      <c r="K203" s="170" t="str">
        <f>IF(データとりまとめシート!K181="","ー",データとりまとめシート!K181)</f>
        <v>ー</v>
      </c>
      <c r="L203" s="170"/>
      <c r="M203" s="81" t="str">
        <f t="shared" si="6"/>
        <v>ー</v>
      </c>
    </row>
    <row r="204" spans="1:13">
      <c r="A204" s="81" t="str">
        <f>IF(データとりまとめシート!B182="","ー",データとりまとめシート!B182)</f>
        <v>ー</v>
      </c>
      <c r="B204" s="168" t="str">
        <f>IF(A204="ー","ー",データとりまとめシート!C182)</f>
        <v>ー</v>
      </c>
      <c r="C204" s="168"/>
      <c r="D204" s="81" t="str">
        <f>IF(データとりまとめシート!D182="","ー",IF(データとりまとめシート!D182=1,"男","女"))</f>
        <v>ー</v>
      </c>
      <c r="E204" s="169" t="str">
        <f>IF(データとりまとめシート!F182="","ー",データとりまとめシート!F182)</f>
        <v>ー</v>
      </c>
      <c r="F204" s="169"/>
      <c r="G204" s="170" t="str">
        <f>IF(データとりまとめシート!G182="","―",データとりまとめシート!G182)</f>
        <v>―</v>
      </c>
      <c r="H204" s="170"/>
      <c r="I204" s="169" t="str">
        <f>IF(データとりまとめシート!J182="","―",データとりまとめシート!J182)</f>
        <v>―</v>
      </c>
      <c r="J204" s="169"/>
      <c r="K204" s="170" t="str">
        <f>IF(データとりまとめシート!K182="","ー",データとりまとめシート!K182)</f>
        <v>ー</v>
      </c>
      <c r="L204" s="170"/>
      <c r="M204" s="81" t="str">
        <f t="shared" si="6"/>
        <v>ー</v>
      </c>
    </row>
    <row r="205" spans="1:13">
      <c r="A205" s="81" t="str">
        <f>IF(データとりまとめシート!B183="","ー",データとりまとめシート!B183)</f>
        <v>ー</v>
      </c>
      <c r="B205" s="168" t="str">
        <f>IF(A205="ー","ー",データとりまとめシート!C183)</f>
        <v>ー</v>
      </c>
      <c r="C205" s="168"/>
      <c r="D205" s="81" t="str">
        <f>IF(データとりまとめシート!D183="","ー",IF(データとりまとめシート!D183=1,"男","女"))</f>
        <v>ー</v>
      </c>
      <c r="E205" s="169" t="str">
        <f>IF(データとりまとめシート!F183="","ー",データとりまとめシート!F183)</f>
        <v>ー</v>
      </c>
      <c r="F205" s="169"/>
      <c r="G205" s="170" t="str">
        <f>IF(データとりまとめシート!G183="","―",データとりまとめシート!G183)</f>
        <v>―</v>
      </c>
      <c r="H205" s="170"/>
      <c r="I205" s="169" t="str">
        <f>IF(データとりまとめシート!J183="","―",データとりまとめシート!J183)</f>
        <v>―</v>
      </c>
      <c r="J205" s="169"/>
      <c r="K205" s="170" t="str">
        <f>IF(データとりまとめシート!K183="","ー",データとりまとめシート!K183)</f>
        <v>ー</v>
      </c>
      <c r="L205" s="170"/>
      <c r="M205" s="81" t="str">
        <f t="shared" si="6"/>
        <v>ー</v>
      </c>
    </row>
    <row r="206" spans="1:13">
      <c r="A206" s="81" t="str">
        <f>IF(データとりまとめシート!B184="","ー",データとりまとめシート!B184)</f>
        <v>ー</v>
      </c>
      <c r="B206" s="168" t="str">
        <f>IF(A206="ー","ー",データとりまとめシート!C184)</f>
        <v>ー</v>
      </c>
      <c r="C206" s="168"/>
      <c r="D206" s="81" t="str">
        <f>IF(データとりまとめシート!D184="","ー",IF(データとりまとめシート!D184=1,"男","女"))</f>
        <v>ー</v>
      </c>
      <c r="E206" s="169" t="str">
        <f>IF(データとりまとめシート!F184="","ー",データとりまとめシート!F184)</f>
        <v>ー</v>
      </c>
      <c r="F206" s="169"/>
      <c r="G206" s="170" t="str">
        <f>IF(データとりまとめシート!G184="","―",データとりまとめシート!G184)</f>
        <v>―</v>
      </c>
      <c r="H206" s="170"/>
      <c r="I206" s="169" t="str">
        <f>IF(データとりまとめシート!J184="","―",データとりまとめシート!J184)</f>
        <v>―</v>
      </c>
      <c r="J206" s="169"/>
      <c r="K206" s="170" t="str">
        <f>IF(データとりまとめシート!K184="","ー",データとりまとめシート!K184)</f>
        <v>ー</v>
      </c>
      <c r="L206" s="170"/>
      <c r="M206" s="81" t="str">
        <f t="shared" si="6"/>
        <v>ー</v>
      </c>
    </row>
    <row r="207" spans="1:13">
      <c r="A207" s="81" t="str">
        <f>IF(データとりまとめシート!B185="","ー",データとりまとめシート!B185)</f>
        <v>ー</v>
      </c>
      <c r="B207" s="168" t="str">
        <f>IF(A207="ー","ー",データとりまとめシート!C185)</f>
        <v>ー</v>
      </c>
      <c r="C207" s="168"/>
      <c r="D207" s="81" t="str">
        <f>IF(データとりまとめシート!D185="","ー",IF(データとりまとめシート!D185=1,"男","女"))</f>
        <v>ー</v>
      </c>
      <c r="E207" s="169" t="str">
        <f>IF(データとりまとめシート!F185="","ー",データとりまとめシート!F185)</f>
        <v>ー</v>
      </c>
      <c r="F207" s="169"/>
      <c r="G207" s="170" t="str">
        <f>IF(データとりまとめシート!G185="","―",データとりまとめシート!G185)</f>
        <v>―</v>
      </c>
      <c r="H207" s="170"/>
      <c r="I207" s="169" t="str">
        <f>IF(データとりまとめシート!J185="","―",データとりまとめシート!J185)</f>
        <v>―</v>
      </c>
      <c r="J207" s="169"/>
      <c r="K207" s="170" t="str">
        <f>IF(データとりまとめシート!K185="","ー",データとりまとめシート!K185)</f>
        <v>ー</v>
      </c>
      <c r="L207" s="170"/>
      <c r="M207" s="81" t="str">
        <f t="shared" si="6"/>
        <v>ー</v>
      </c>
    </row>
    <row r="208" spans="1:13">
      <c r="A208" s="81" t="str">
        <f>IF(データとりまとめシート!B186="","ー",データとりまとめシート!B186)</f>
        <v>ー</v>
      </c>
      <c r="B208" s="168" t="str">
        <f>IF(A208="ー","ー",データとりまとめシート!C186)</f>
        <v>ー</v>
      </c>
      <c r="C208" s="168"/>
      <c r="D208" s="81" t="str">
        <f>IF(データとりまとめシート!D186="","ー",IF(データとりまとめシート!D186=1,"男","女"))</f>
        <v>ー</v>
      </c>
      <c r="E208" s="169" t="str">
        <f>IF(データとりまとめシート!F186="","ー",データとりまとめシート!F186)</f>
        <v>ー</v>
      </c>
      <c r="F208" s="169"/>
      <c r="G208" s="170" t="str">
        <f>IF(データとりまとめシート!G186="","―",データとりまとめシート!G186)</f>
        <v>―</v>
      </c>
      <c r="H208" s="170"/>
      <c r="I208" s="169" t="str">
        <f>IF(データとりまとめシート!J186="","―",データとりまとめシート!J186)</f>
        <v>―</v>
      </c>
      <c r="J208" s="169"/>
      <c r="K208" s="170" t="str">
        <f>IF(データとりまとめシート!K186="","ー",データとりまとめシート!K186)</f>
        <v>ー</v>
      </c>
      <c r="L208" s="170"/>
      <c r="M208" s="81" t="str">
        <f t="shared" si="6"/>
        <v>ー</v>
      </c>
    </row>
    <row r="209" spans="1:13">
      <c r="A209" s="81" t="str">
        <f>IF(データとりまとめシート!B187="","ー",データとりまとめシート!B187)</f>
        <v>ー</v>
      </c>
      <c r="B209" s="168" t="str">
        <f>IF(A209="ー","ー",データとりまとめシート!C187)</f>
        <v>ー</v>
      </c>
      <c r="C209" s="168"/>
      <c r="D209" s="81" t="str">
        <f>IF(データとりまとめシート!D187="","ー",IF(データとりまとめシート!D187=1,"男","女"))</f>
        <v>ー</v>
      </c>
      <c r="E209" s="169" t="str">
        <f>IF(データとりまとめシート!F187="","ー",データとりまとめシート!F187)</f>
        <v>ー</v>
      </c>
      <c r="F209" s="169"/>
      <c r="G209" s="170" t="str">
        <f>IF(データとりまとめシート!G187="","―",データとりまとめシート!G187)</f>
        <v>―</v>
      </c>
      <c r="H209" s="170"/>
      <c r="I209" s="169" t="str">
        <f>IF(データとりまとめシート!J187="","―",データとりまとめシート!J187)</f>
        <v>―</v>
      </c>
      <c r="J209" s="169"/>
      <c r="K209" s="170" t="str">
        <f>IF(データとりまとめシート!K187="","ー",データとりまとめシート!K187)</f>
        <v>ー</v>
      </c>
      <c r="L209" s="170"/>
      <c r="M209" s="81" t="str">
        <f t="shared" si="6"/>
        <v>ー</v>
      </c>
    </row>
    <row r="210" spans="1:13">
      <c r="A210" s="81" t="str">
        <f>IF(データとりまとめシート!B188="","ー",データとりまとめシート!B188)</f>
        <v>ー</v>
      </c>
      <c r="B210" s="168" t="str">
        <f>IF(A210="ー","ー",データとりまとめシート!C188)</f>
        <v>ー</v>
      </c>
      <c r="C210" s="168"/>
      <c r="D210" s="81" t="str">
        <f>IF(データとりまとめシート!D188="","ー",IF(データとりまとめシート!D188=1,"男","女"))</f>
        <v>ー</v>
      </c>
      <c r="E210" s="169" t="str">
        <f>IF(データとりまとめシート!F188="","ー",データとりまとめシート!F188)</f>
        <v>ー</v>
      </c>
      <c r="F210" s="169"/>
      <c r="G210" s="170" t="str">
        <f>IF(データとりまとめシート!G188="","―",データとりまとめシート!G188)</f>
        <v>―</v>
      </c>
      <c r="H210" s="170"/>
      <c r="I210" s="169" t="str">
        <f>IF(データとりまとめシート!J188="","―",データとりまとめシート!J188)</f>
        <v>―</v>
      </c>
      <c r="J210" s="169"/>
      <c r="K210" s="170" t="str">
        <f>IF(データとりまとめシート!K188="","ー",データとりまとめシート!K188)</f>
        <v>ー</v>
      </c>
      <c r="L210" s="170"/>
      <c r="M210" s="81" t="str">
        <f t="shared" si="6"/>
        <v>ー</v>
      </c>
    </row>
    <row r="211" spans="1:13">
      <c r="A211" s="81" t="str">
        <f>IF(データとりまとめシート!B189="","ー",データとりまとめシート!B189)</f>
        <v>ー</v>
      </c>
      <c r="B211" s="168" t="str">
        <f>IF(A211="ー","ー",データとりまとめシート!C189)</f>
        <v>ー</v>
      </c>
      <c r="C211" s="168"/>
      <c r="D211" s="81" t="str">
        <f>IF(データとりまとめシート!D189="","ー",IF(データとりまとめシート!D189=1,"男","女"))</f>
        <v>ー</v>
      </c>
      <c r="E211" s="169" t="str">
        <f>IF(データとりまとめシート!F189="","ー",データとりまとめシート!F189)</f>
        <v>ー</v>
      </c>
      <c r="F211" s="169"/>
      <c r="G211" s="170" t="str">
        <f>IF(データとりまとめシート!G189="","―",データとりまとめシート!G189)</f>
        <v>―</v>
      </c>
      <c r="H211" s="170"/>
      <c r="I211" s="169" t="str">
        <f>IF(データとりまとめシート!J189="","―",データとりまとめシート!J189)</f>
        <v>―</v>
      </c>
      <c r="J211" s="169"/>
      <c r="K211" s="170" t="str">
        <f>IF(データとりまとめシート!K189="","ー",データとりまとめシート!K189)</f>
        <v>ー</v>
      </c>
      <c r="L211" s="170"/>
      <c r="M211" s="81" t="str">
        <f t="shared" si="6"/>
        <v>ー</v>
      </c>
    </row>
    <row r="212" spans="1:13">
      <c r="A212" s="81" t="str">
        <f>IF(データとりまとめシート!B190="","ー",データとりまとめシート!B190)</f>
        <v>ー</v>
      </c>
      <c r="B212" s="168" t="str">
        <f>IF(A212="ー","ー",データとりまとめシート!C190)</f>
        <v>ー</v>
      </c>
      <c r="C212" s="168"/>
      <c r="D212" s="81" t="str">
        <f>IF(データとりまとめシート!D190="","ー",IF(データとりまとめシート!D190=1,"男","女"))</f>
        <v>ー</v>
      </c>
      <c r="E212" s="169" t="str">
        <f>IF(データとりまとめシート!F190="","ー",データとりまとめシート!F190)</f>
        <v>ー</v>
      </c>
      <c r="F212" s="169"/>
      <c r="G212" s="170" t="str">
        <f>IF(データとりまとめシート!G190="","―",データとりまとめシート!G190)</f>
        <v>―</v>
      </c>
      <c r="H212" s="170"/>
      <c r="I212" s="169" t="str">
        <f>IF(データとりまとめシート!J190="","―",データとりまとめシート!J190)</f>
        <v>―</v>
      </c>
      <c r="J212" s="169"/>
      <c r="K212" s="170" t="str">
        <f>IF(データとりまとめシート!K190="","ー",データとりまとめシート!K190)</f>
        <v>ー</v>
      </c>
      <c r="L212" s="170"/>
      <c r="M212" s="81" t="str">
        <f t="shared" si="6"/>
        <v>ー</v>
      </c>
    </row>
    <row r="213" spans="1:13">
      <c r="A213" s="81" t="str">
        <f>IF(データとりまとめシート!B191="","ー",データとりまとめシート!B191)</f>
        <v>ー</v>
      </c>
      <c r="B213" s="168" t="str">
        <f>IF(A213="ー","ー",データとりまとめシート!C191)</f>
        <v>ー</v>
      </c>
      <c r="C213" s="168"/>
      <c r="D213" s="81" t="str">
        <f>IF(データとりまとめシート!D191="","ー",IF(データとりまとめシート!D191=1,"男","女"))</f>
        <v>ー</v>
      </c>
      <c r="E213" s="169" t="str">
        <f>IF(データとりまとめシート!F191="","ー",データとりまとめシート!F191)</f>
        <v>ー</v>
      </c>
      <c r="F213" s="169"/>
      <c r="G213" s="170" t="str">
        <f>IF(データとりまとめシート!G191="","―",データとりまとめシート!G191)</f>
        <v>―</v>
      </c>
      <c r="H213" s="170"/>
      <c r="I213" s="169" t="str">
        <f>IF(データとりまとめシート!J191="","―",データとりまとめシート!J191)</f>
        <v>―</v>
      </c>
      <c r="J213" s="169"/>
      <c r="K213" s="170" t="str">
        <f>IF(データとりまとめシート!K191="","ー",データとりまとめシート!K191)</f>
        <v>ー</v>
      </c>
      <c r="L213" s="170"/>
      <c r="M213" s="81" t="str">
        <f t="shared" si="6"/>
        <v>ー</v>
      </c>
    </row>
    <row r="214" spans="1:13">
      <c r="A214" s="81" t="str">
        <f>IF(データとりまとめシート!B192="","ー",データとりまとめシート!B192)</f>
        <v>ー</v>
      </c>
      <c r="B214" s="168" t="str">
        <f>IF(A214="ー","ー",データとりまとめシート!C192)</f>
        <v>ー</v>
      </c>
      <c r="C214" s="168"/>
      <c r="D214" s="81" t="str">
        <f>IF(データとりまとめシート!D192="","ー",IF(データとりまとめシート!D192=1,"男","女"))</f>
        <v>ー</v>
      </c>
      <c r="E214" s="169" t="str">
        <f>IF(データとりまとめシート!F192="","ー",データとりまとめシート!F192)</f>
        <v>ー</v>
      </c>
      <c r="F214" s="169"/>
      <c r="G214" s="170" t="str">
        <f>IF(データとりまとめシート!G192="","―",データとりまとめシート!G192)</f>
        <v>―</v>
      </c>
      <c r="H214" s="170"/>
      <c r="I214" s="169" t="str">
        <f>IF(データとりまとめシート!J192="","―",データとりまとめシート!J192)</f>
        <v>―</v>
      </c>
      <c r="J214" s="169"/>
      <c r="K214" s="170" t="str">
        <f>IF(データとりまとめシート!K192="","ー",データとりまとめシート!K192)</f>
        <v>ー</v>
      </c>
      <c r="L214" s="170"/>
      <c r="M214" s="81" t="str">
        <f t="shared" si="6"/>
        <v>ー</v>
      </c>
    </row>
    <row r="215" spans="1:13">
      <c r="A215" s="81" t="str">
        <f>IF(データとりまとめシート!B193="","ー",データとりまとめシート!B193)</f>
        <v>ー</v>
      </c>
      <c r="B215" s="168" t="str">
        <f>IF(A215="ー","ー",データとりまとめシート!C193)</f>
        <v>ー</v>
      </c>
      <c r="C215" s="168"/>
      <c r="D215" s="81" t="str">
        <f>IF(データとりまとめシート!D193="","ー",IF(データとりまとめシート!D193=1,"男","女"))</f>
        <v>ー</v>
      </c>
      <c r="E215" s="169" t="str">
        <f>IF(データとりまとめシート!F193="","ー",データとりまとめシート!F193)</f>
        <v>ー</v>
      </c>
      <c r="F215" s="169"/>
      <c r="G215" s="170" t="str">
        <f>IF(データとりまとめシート!G193="","―",データとりまとめシート!G193)</f>
        <v>―</v>
      </c>
      <c r="H215" s="170"/>
      <c r="I215" s="169" t="str">
        <f>IF(データとりまとめシート!J193="","―",データとりまとめシート!J193)</f>
        <v>―</v>
      </c>
      <c r="J215" s="169"/>
      <c r="K215" s="170" t="str">
        <f>IF(データとりまとめシート!K193="","ー",データとりまとめシート!K193)</f>
        <v>ー</v>
      </c>
      <c r="L215" s="170"/>
      <c r="M215" s="81" t="str">
        <f t="shared" si="6"/>
        <v>ー</v>
      </c>
    </row>
    <row r="216" spans="1:13">
      <c r="A216" s="81" t="str">
        <f>IF(データとりまとめシート!B194="","ー",データとりまとめシート!B194)</f>
        <v>ー</v>
      </c>
      <c r="B216" s="168" t="str">
        <f>IF(A216="ー","ー",データとりまとめシート!C194)</f>
        <v>ー</v>
      </c>
      <c r="C216" s="168"/>
      <c r="D216" s="81" t="str">
        <f>IF(データとりまとめシート!D194="","ー",IF(データとりまとめシート!D194=1,"男","女"))</f>
        <v>ー</v>
      </c>
      <c r="E216" s="169" t="str">
        <f>IF(データとりまとめシート!F194="","ー",データとりまとめシート!F194)</f>
        <v>ー</v>
      </c>
      <c r="F216" s="169"/>
      <c r="G216" s="170" t="str">
        <f>IF(データとりまとめシート!G194="","―",データとりまとめシート!G194)</f>
        <v>―</v>
      </c>
      <c r="H216" s="170"/>
      <c r="I216" s="169" t="str">
        <f>IF(データとりまとめシート!J194="","―",データとりまとめシート!J194)</f>
        <v>―</v>
      </c>
      <c r="J216" s="169"/>
      <c r="K216" s="170" t="str">
        <f>IF(データとりまとめシート!K194="","ー",データとりまとめシート!K194)</f>
        <v>ー</v>
      </c>
      <c r="L216" s="170"/>
      <c r="M216" s="81" t="str">
        <f t="shared" si="6"/>
        <v>ー</v>
      </c>
    </row>
    <row r="217" spans="1:13">
      <c r="A217" s="81" t="str">
        <f>IF(データとりまとめシート!B195="","ー",データとりまとめシート!B195)</f>
        <v>ー</v>
      </c>
      <c r="B217" s="168" t="str">
        <f>IF(A217="ー","ー",データとりまとめシート!C195)</f>
        <v>ー</v>
      </c>
      <c r="C217" s="168"/>
      <c r="D217" s="81" t="str">
        <f>IF(データとりまとめシート!D195="","ー",IF(データとりまとめシート!D195=1,"男","女"))</f>
        <v>ー</v>
      </c>
      <c r="E217" s="169" t="str">
        <f>IF(データとりまとめシート!F195="","ー",データとりまとめシート!F195)</f>
        <v>ー</v>
      </c>
      <c r="F217" s="169"/>
      <c r="G217" s="170" t="str">
        <f>IF(データとりまとめシート!G195="","―",データとりまとめシート!G195)</f>
        <v>―</v>
      </c>
      <c r="H217" s="170"/>
      <c r="I217" s="169" t="str">
        <f>IF(データとりまとめシート!J195="","―",データとりまとめシート!J195)</f>
        <v>―</v>
      </c>
      <c r="J217" s="169"/>
      <c r="K217" s="170" t="str">
        <f>IF(データとりまとめシート!K195="","ー",データとりまとめシート!K195)</f>
        <v>ー</v>
      </c>
      <c r="L217" s="170"/>
      <c r="M217" s="81" t="str">
        <f t="shared" si="6"/>
        <v>ー</v>
      </c>
    </row>
    <row r="218" spans="1:13">
      <c r="A218" s="81" t="str">
        <f>IF(データとりまとめシート!B196="","ー",データとりまとめシート!B196)</f>
        <v>ー</v>
      </c>
      <c r="B218" s="168" t="str">
        <f>IF(A218="ー","ー",データとりまとめシート!C196)</f>
        <v>ー</v>
      </c>
      <c r="C218" s="168"/>
      <c r="D218" s="81" t="str">
        <f>IF(データとりまとめシート!D196="","ー",IF(データとりまとめシート!D196=1,"男","女"))</f>
        <v>ー</v>
      </c>
      <c r="E218" s="169" t="str">
        <f>IF(データとりまとめシート!F196="","ー",データとりまとめシート!F196)</f>
        <v>ー</v>
      </c>
      <c r="F218" s="169"/>
      <c r="G218" s="170" t="str">
        <f>IF(データとりまとめシート!G196="","―",データとりまとめシート!G196)</f>
        <v>―</v>
      </c>
      <c r="H218" s="170"/>
      <c r="I218" s="169" t="str">
        <f>IF(データとりまとめシート!J196="","―",データとりまとめシート!J196)</f>
        <v>―</v>
      </c>
      <c r="J218" s="169"/>
      <c r="K218" s="170" t="str">
        <f>IF(データとりまとめシート!K196="","ー",データとりまとめシート!K196)</f>
        <v>ー</v>
      </c>
      <c r="L218" s="170"/>
      <c r="M218" s="81" t="str">
        <f t="shared" si="6"/>
        <v>ー</v>
      </c>
    </row>
    <row r="219" spans="1:13">
      <c r="A219" s="81" t="str">
        <f>IF(データとりまとめシート!B197="","ー",データとりまとめシート!B197)</f>
        <v>ー</v>
      </c>
      <c r="B219" s="168" t="str">
        <f>IF(A219="ー","ー",データとりまとめシート!C197)</f>
        <v>ー</v>
      </c>
      <c r="C219" s="168"/>
      <c r="D219" s="81" t="str">
        <f>IF(データとりまとめシート!D197="","ー",IF(データとりまとめシート!D197=1,"男","女"))</f>
        <v>ー</v>
      </c>
      <c r="E219" s="169" t="str">
        <f>IF(データとりまとめシート!F197="","ー",データとりまとめシート!F197)</f>
        <v>ー</v>
      </c>
      <c r="F219" s="169"/>
      <c r="G219" s="170" t="str">
        <f>IF(データとりまとめシート!G197="","―",データとりまとめシート!G197)</f>
        <v>―</v>
      </c>
      <c r="H219" s="170"/>
      <c r="I219" s="169" t="str">
        <f>IF(データとりまとめシート!J197="","―",データとりまとめシート!J197)</f>
        <v>―</v>
      </c>
      <c r="J219" s="169"/>
      <c r="K219" s="170" t="str">
        <f>IF(データとりまとめシート!K197="","ー",データとりまとめシート!K197)</f>
        <v>ー</v>
      </c>
      <c r="L219" s="170"/>
      <c r="M219" s="81" t="str">
        <f t="shared" si="6"/>
        <v>ー</v>
      </c>
    </row>
    <row r="220" spans="1:13">
      <c r="A220" s="81" t="str">
        <f>IF(データとりまとめシート!B198="","ー",データとりまとめシート!B198)</f>
        <v>ー</v>
      </c>
      <c r="B220" s="168" t="str">
        <f>IF(A220="ー","ー",データとりまとめシート!C198)</f>
        <v>ー</v>
      </c>
      <c r="C220" s="168"/>
      <c r="D220" s="81" t="str">
        <f>IF(データとりまとめシート!D198="","ー",IF(データとりまとめシート!D198=1,"男","女"))</f>
        <v>ー</v>
      </c>
      <c r="E220" s="169" t="str">
        <f>IF(データとりまとめシート!F198="","ー",データとりまとめシート!F198)</f>
        <v>ー</v>
      </c>
      <c r="F220" s="169"/>
      <c r="G220" s="170" t="str">
        <f>IF(データとりまとめシート!G198="","―",データとりまとめシート!G198)</f>
        <v>―</v>
      </c>
      <c r="H220" s="170"/>
      <c r="I220" s="169" t="str">
        <f>IF(データとりまとめシート!J198="","―",データとりまとめシート!J198)</f>
        <v>―</v>
      </c>
      <c r="J220" s="169"/>
      <c r="K220" s="170" t="str">
        <f>IF(データとりまとめシート!K198="","ー",データとりまとめシート!K198)</f>
        <v>ー</v>
      </c>
      <c r="L220" s="170"/>
      <c r="M220" s="81" t="str">
        <f t="shared" si="6"/>
        <v>ー</v>
      </c>
    </row>
    <row r="221" spans="1:13">
      <c r="A221" s="81" t="str">
        <f>IF(データとりまとめシート!B199="","ー",データとりまとめシート!B199)</f>
        <v>ー</v>
      </c>
      <c r="B221" s="168" t="str">
        <f>IF(A221="ー","ー",データとりまとめシート!C199)</f>
        <v>ー</v>
      </c>
      <c r="C221" s="168"/>
      <c r="D221" s="81" t="str">
        <f>IF(データとりまとめシート!D199="","ー",IF(データとりまとめシート!D199=1,"男","女"))</f>
        <v>ー</v>
      </c>
      <c r="E221" s="169" t="str">
        <f>IF(データとりまとめシート!F199="","ー",データとりまとめシート!F199)</f>
        <v>ー</v>
      </c>
      <c r="F221" s="169"/>
      <c r="G221" s="170" t="str">
        <f>IF(データとりまとめシート!G199="","―",データとりまとめシート!G199)</f>
        <v>―</v>
      </c>
      <c r="H221" s="170"/>
      <c r="I221" s="169" t="str">
        <f>IF(データとりまとめシート!J199="","―",データとりまとめシート!J199)</f>
        <v>―</v>
      </c>
      <c r="J221" s="169"/>
      <c r="K221" s="170" t="str">
        <f>IF(データとりまとめシート!K199="","ー",データとりまとめシート!K199)</f>
        <v>ー</v>
      </c>
      <c r="L221" s="170"/>
      <c r="M221" s="81" t="str">
        <f t="shared" si="6"/>
        <v>ー</v>
      </c>
    </row>
    <row r="222" spans="1:13">
      <c r="A222" s="81" t="str">
        <f>IF(データとりまとめシート!B200="","ー",データとりまとめシート!B200)</f>
        <v>ー</v>
      </c>
      <c r="B222" s="168" t="str">
        <f>IF(A222="ー","ー",データとりまとめシート!C200)</f>
        <v>ー</v>
      </c>
      <c r="C222" s="168"/>
      <c r="D222" s="81" t="str">
        <f>IF(データとりまとめシート!D200="","ー",IF(データとりまとめシート!D200=1,"男","女"))</f>
        <v>ー</v>
      </c>
      <c r="E222" s="169" t="str">
        <f>IF(データとりまとめシート!F200="","ー",データとりまとめシート!F200)</f>
        <v>ー</v>
      </c>
      <c r="F222" s="169"/>
      <c r="G222" s="170" t="str">
        <f>IF(データとりまとめシート!G200="","―",データとりまとめシート!G200)</f>
        <v>―</v>
      </c>
      <c r="H222" s="170"/>
      <c r="I222" s="169" t="str">
        <f>IF(データとりまとめシート!J200="","―",データとりまとめシート!J200)</f>
        <v>―</v>
      </c>
      <c r="J222" s="169"/>
      <c r="K222" s="170" t="str">
        <f>IF(データとりまとめシート!K200="","ー",データとりまとめシート!K200)</f>
        <v>ー</v>
      </c>
      <c r="L222" s="170"/>
      <c r="M222" s="81" t="str">
        <f t="shared" si="6"/>
        <v>ー</v>
      </c>
    </row>
    <row r="223" spans="1:13">
      <c r="A223" s="81" t="str">
        <f>IF(データとりまとめシート!B201="","ー",データとりまとめシート!B201)</f>
        <v>ー</v>
      </c>
      <c r="B223" s="168" t="str">
        <f>IF(A223="ー","ー",データとりまとめシート!C201)</f>
        <v>ー</v>
      </c>
      <c r="C223" s="168"/>
      <c r="D223" s="81" t="str">
        <f>IF(データとりまとめシート!D201="","ー",IF(データとりまとめシート!D201=1,"男","女"))</f>
        <v>ー</v>
      </c>
      <c r="E223" s="169" t="str">
        <f>IF(データとりまとめシート!F201="","ー",データとりまとめシート!F201)</f>
        <v>ー</v>
      </c>
      <c r="F223" s="169"/>
      <c r="G223" s="170" t="str">
        <f>IF(データとりまとめシート!G201="","―",データとりまとめシート!G201)</f>
        <v>―</v>
      </c>
      <c r="H223" s="170"/>
      <c r="I223" s="169" t="str">
        <f>IF(データとりまとめシート!J201="","―",データとりまとめシート!J201)</f>
        <v>―</v>
      </c>
      <c r="J223" s="169"/>
      <c r="K223" s="170" t="str">
        <f>IF(データとりまとめシート!K201="","ー",データとりまとめシート!K201)</f>
        <v>ー</v>
      </c>
      <c r="L223" s="170"/>
      <c r="M223" s="81" t="str">
        <f t="shared" si="6"/>
        <v>ー</v>
      </c>
    </row>
    <row r="224" spans="1:13">
      <c r="A224" s="81" t="str">
        <f>IF(データとりまとめシート!B202="","ー",データとりまとめシート!B202)</f>
        <v>ー</v>
      </c>
      <c r="B224" s="168" t="str">
        <f>IF(A224="ー","ー",データとりまとめシート!C202)</f>
        <v>ー</v>
      </c>
      <c r="C224" s="168"/>
      <c r="D224" s="81" t="str">
        <f>IF(データとりまとめシート!D202="","ー",IF(データとりまとめシート!D202=1,"男","女"))</f>
        <v>ー</v>
      </c>
      <c r="E224" s="169" t="str">
        <f>IF(データとりまとめシート!F202="","ー",データとりまとめシート!F202)</f>
        <v>ー</v>
      </c>
      <c r="F224" s="169"/>
      <c r="G224" s="170" t="str">
        <f>IF(データとりまとめシート!G202="","―",データとりまとめシート!G202)</f>
        <v>―</v>
      </c>
      <c r="H224" s="170"/>
      <c r="I224" s="169" t="str">
        <f>IF(データとりまとめシート!J202="","―",データとりまとめシート!J202)</f>
        <v>―</v>
      </c>
      <c r="J224" s="169"/>
      <c r="K224" s="170" t="str">
        <f>IF(データとりまとめシート!K202="","ー",データとりまとめシート!K202)</f>
        <v>ー</v>
      </c>
      <c r="L224" s="170"/>
      <c r="M224" s="81" t="str">
        <f t="shared" si="6"/>
        <v>ー</v>
      </c>
    </row>
    <row r="225" spans="1:13">
      <c r="A225" s="81" t="str">
        <f>IF(データとりまとめシート!B203="","ー",データとりまとめシート!B203)</f>
        <v>ー</v>
      </c>
      <c r="B225" s="168" t="str">
        <f>IF(A225="ー","ー",データとりまとめシート!C203)</f>
        <v>ー</v>
      </c>
      <c r="C225" s="168"/>
      <c r="D225" s="81" t="str">
        <f>IF(データとりまとめシート!D203="","ー",IF(データとりまとめシート!D203=1,"男","女"))</f>
        <v>ー</v>
      </c>
      <c r="E225" s="169" t="str">
        <f>IF(データとりまとめシート!F203="","ー",データとりまとめシート!F203)</f>
        <v>ー</v>
      </c>
      <c r="F225" s="169"/>
      <c r="G225" s="170" t="str">
        <f>IF(データとりまとめシート!G203="","―",データとりまとめシート!G203)</f>
        <v>―</v>
      </c>
      <c r="H225" s="170"/>
      <c r="I225" s="169" t="str">
        <f>IF(データとりまとめシート!J203="","―",データとりまとめシート!J203)</f>
        <v>―</v>
      </c>
      <c r="J225" s="169"/>
      <c r="K225" s="170" t="str">
        <f>IF(データとりまとめシート!K203="","ー",データとりまとめシート!K203)</f>
        <v>ー</v>
      </c>
      <c r="L225" s="170"/>
      <c r="M225" s="81" t="str">
        <f t="shared" si="6"/>
        <v>ー</v>
      </c>
    </row>
    <row r="226" spans="1:13">
      <c r="A226" s="81" t="str">
        <f>IF(データとりまとめシート!B204="","ー",データとりまとめシート!B204)</f>
        <v>ー</v>
      </c>
      <c r="B226" s="168" t="str">
        <f>IF(A226="ー","ー",データとりまとめシート!C204)</f>
        <v>ー</v>
      </c>
      <c r="C226" s="168"/>
      <c r="D226" s="81" t="str">
        <f>IF(データとりまとめシート!D204="","ー",IF(データとりまとめシート!D204=1,"男","女"))</f>
        <v>ー</v>
      </c>
      <c r="E226" s="169" t="str">
        <f>IF(データとりまとめシート!F204="","ー",データとりまとめシート!F204)</f>
        <v>ー</v>
      </c>
      <c r="F226" s="169"/>
      <c r="G226" s="170" t="str">
        <f>IF(データとりまとめシート!G204="","―",データとりまとめシート!G204)</f>
        <v>―</v>
      </c>
      <c r="H226" s="170"/>
      <c r="I226" s="169" t="str">
        <f>IF(データとりまとめシート!J204="","―",データとりまとめシート!J204)</f>
        <v>―</v>
      </c>
      <c r="J226" s="169"/>
      <c r="K226" s="170" t="str">
        <f>IF(データとりまとめシート!K204="","ー",データとりまとめシート!K204)</f>
        <v>ー</v>
      </c>
      <c r="L226" s="170"/>
      <c r="M226" s="81" t="str">
        <f t="shared" si="6"/>
        <v>ー</v>
      </c>
    </row>
    <row r="227" spans="1:13">
      <c r="A227" s="81" t="str">
        <f>IF(データとりまとめシート!B205="","ー",データとりまとめシート!B205)</f>
        <v>ー</v>
      </c>
      <c r="B227" s="168" t="str">
        <f>IF(A227="ー","ー",データとりまとめシート!C205)</f>
        <v>ー</v>
      </c>
      <c r="C227" s="168"/>
      <c r="D227" s="81" t="str">
        <f>IF(データとりまとめシート!D205="","ー",IF(データとりまとめシート!D205=1,"男","女"))</f>
        <v>ー</v>
      </c>
      <c r="E227" s="169" t="str">
        <f>IF(データとりまとめシート!F205="","ー",データとりまとめシート!F205)</f>
        <v>ー</v>
      </c>
      <c r="F227" s="169"/>
      <c r="G227" s="170" t="str">
        <f>IF(データとりまとめシート!G205="","―",データとりまとめシート!G205)</f>
        <v>―</v>
      </c>
      <c r="H227" s="170"/>
      <c r="I227" s="169" t="str">
        <f>IF(データとりまとめシート!J205="","―",データとりまとめシート!J205)</f>
        <v>―</v>
      </c>
      <c r="J227" s="169"/>
      <c r="K227" s="170" t="str">
        <f>IF(データとりまとめシート!K205="","ー",データとりまとめシート!K205)</f>
        <v>ー</v>
      </c>
      <c r="L227" s="170"/>
      <c r="M227" s="81" t="str">
        <f t="shared" si="6"/>
        <v>ー</v>
      </c>
    </row>
    <row r="228" spans="1:13">
      <c r="A228" s="81" t="str">
        <f>IF(データとりまとめシート!B206="","ー",データとりまとめシート!B206)</f>
        <v>ー</v>
      </c>
      <c r="B228" s="168" t="str">
        <f>IF(A228="ー","ー",データとりまとめシート!C206)</f>
        <v>ー</v>
      </c>
      <c r="C228" s="168"/>
      <c r="D228" s="81" t="str">
        <f>IF(データとりまとめシート!D206="","ー",IF(データとりまとめシート!D206=1,"男","女"))</f>
        <v>ー</v>
      </c>
      <c r="E228" s="169" t="str">
        <f>IF(データとりまとめシート!F206="","ー",データとりまとめシート!F206)</f>
        <v>ー</v>
      </c>
      <c r="F228" s="169"/>
      <c r="G228" s="170" t="str">
        <f>IF(データとりまとめシート!G206="","―",データとりまとめシート!G206)</f>
        <v>―</v>
      </c>
      <c r="H228" s="170"/>
      <c r="I228" s="169" t="str">
        <f>IF(データとりまとめシート!J206="","―",データとりまとめシート!J206)</f>
        <v>―</v>
      </c>
      <c r="J228" s="169"/>
      <c r="K228" s="170" t="str">
        <f>IF(データとりまとめシート!K206="","ー",データとりまとめシート!K206)</f>
        <v>ー</v>
      </c>
      <c r="L228" s="170"/>
      <c r="M228" s="81" t="str">
        <f t="shared" si="6"/>
        <v>ー</v>
      </c>
    </row>
    <row r="229" spans="1:13">
      <c r="A229" s="81" t="str">
        <f>IF(データとりまとめシート!B207="","ー",データとりまとめシート!B207)</f>
        <v>ー</v>
      </c>
      <c r="B229" s="168" t="str">
        <f>IF(A229="ー","ー",データとりまとめシート!C207)</f>
        <v>ー</v>
      </c>
      <c r="C229" s="168"/>
      <c r="D229" s="81" t="str">
        <f>IF(データとりまとめシート!D207="","ー",IF(データとりまとめシート!D207=1,"男","女"))</f>
        <v>ー</v>
      </c>
      <c r="E229" s="169" t="str">
        <f>IF(データとりまとめシート!F207="","ー",データとりまとめシート!F207)</f>
        <v>ー</v>
      </c>
      <c r="F229" s="169"/>
      <c r="G229" s="170" t="str">
        <f>IF(データとりまとめシート!G207="","―",データとりまとめシート!G207)</f>
        <v>―</v>
      </c>
      <c r="H229" s="170"/>
      <c r="I229" s="169" t="str">
        <f>IF(データとりまとめシート!J207="","―",データとりまとめシート!J207)</f>
        <v>―</v>
      </c>
      <c r="J229" s="169"/>
      <c r="K229" s="170" t="str">
        <f>IF(データとりまとめシート!K207="","ー",データとりまとめシート!K207)</f>
        <v>ー</v>
      </c>
      <c r="L229" s="170"/>
      <c r="M229" s="81" t="str">
        <f t="shared" ref="M229:M233" si="7">IF(A229="ー","ー","有")</f>
        <v>ー</v>
      </c>
    </row>
    <row r="230" spans="1:13">
      <c r="A230" s="81" t="str">
        <f>IF(データとりまとめシート!B208="","ー",データとりまとめシート!B208)</f>
        <v>ー</v>
      </c>
      <c r="B230" s="168" t="str">
        <f>IF(A230="ー","ー",データとりまとめシート!C208)</f>
        <v>ー</v>
      </c>
      <c r="C230" s="168"/>
      <c r="D230" s="81" t="str">
        <f>IF(データとりまとめシート!D208="","ー",IF(データとりまとめシート!D208=1,"男","女"))</f>
        <v>ー</v>
      </c>
      <c r="E230" s="169" t="str">
        <f>IF(データとりまとめシート!F208="","ー",データとりまとめシート!F208)</f>
        <v>ー</v>
      </c>
      <c r="F230" s="169"/>
      <c r="G230" s="170" t="str">
        <f>IF(データとりまとめシート!G208="","―",データとりまとめシート!G208)</f>
        <v>―</v>
      </c>
      <c r="H230" s="170"/>
      <c r="I230" s="169" t="str">
        <f>IF(データとりまとめシート!J208="","―",データとりまとめシート!J208)</f>
        <v>―</v>
      </c>
      <c r="J230" s="169"/>
      <c r="K230" s="170" t="str">
        <f>IF(データとりまとめシート!K208="","ー",データとりまとめシート!K208)</f>
        <v>ー</v>
      </c>
      <c r="L230" s="170"/>
      <c r="M230" s="81" t="str">
        <f t="shared" si="7"/>
        <v>ー</v>
      </c>
    </row>
    <row r="231" spans="1:13">
      <c r="A231" s="81" t="str">
        <f>IF(データとりまとめシート!B209="","ー",データとりまとめシート!B209)</f>
        <v>ー</v>
      </c>
      <c r="B231" s="168" t="str">
        <f>IF(A231="ー","ー",データとりまとめシート!C209)</f>
        <v>ー</v>
      </c>
      <c r="C231" s="168"/>
      <c r="D231" s="81" t="str">
        <f>IF(データとりまとめシート!D209="","ー",IF(データとりまとめシート!D209=1,"男","女"))</f>
        <v>ー</v>
      </c>
      <c r="E231" s="169" t="str">
        <f>IF(データとりまとめシート!F209="","ー",データとりまとめシート!F209)</f>
        <v>ー</v>
      </c>
      <c r="F231" s="169"/>
      <c r="G231" s="170" t="str">
        <f>IF(データとりまとめシート!G209="","―",データとりまとめシート!G209)</f>
        <v>―</v>
      </c>
      <c r="H231" s="170"/>
      <c r="I231" s="169" t="str">
        <f>IF(データとりまとめシート!J209="","―",データとりまとめシート!J209)</f>
        <v>―</v>
      </c>
      <c r="J231" s="169"/>
      <c r="K231" s="170" t="str">
        <f>IF(データとりまとめシート!K209="","ー",データとりまとめシート!K209)</f>
        <v>ー</v>
      </c>
      <c r="L231" s="170"/>
      <c r="M231" s="81" t="str">
        <f t="shared" si="7"/>
        <v>ー</v>
      </c>
    </row>
    <row r="232" spans="1:13">
      <c r="A232" s="81" t="str">
        <f>IF(データとりまとめシート!B210="","ー",データとりまとめシート!B210)</f>
        <v>ー</v>
      </c>
      <c r="B232" s="168" t="str">
        <f>IF(A232="ー","ー",データとりまとめシート!C210)</f>
        <v>ー</v>
      </c>
      <c r="C232" s="168"/>
      <c r="D232" s="81" t="str">
        <f>IF(データとりまとめシート!D210="","ー",IF(データとりまとめシート!D210=1,"男","女"))</f>
        <v>ー</v>
      </c>
      <c r="E232" s="169" t="str">
        <f>IF(データとりまとめシート!F210="","ー",データとりまとめシート!F210)</f>
        <v>ー</v>
      </c>
      <c r="F232" s="169"/>
      <c r="G232" s="170" t="str">
        <f>IF(データとりまとめシート!G210="","―",データとりまとめシート!G210)</f>
        <v>―</v>
      </c>
      <c r="H232" s="170"/>
      <c r="I232" s="169" t="str">
        <f>IF(データとりまとめシート!J210="","―",データとりまとめシート!J210)</f>
        <v>―</v>
      </c>
      <c r="J232" s="169"/>
      <c r="K232" s="170" t="str">
        <f>IF(データとりまとめシート!K210="","ー",データとりまとめシート!K210)</f>
        <v>ー</v>
      </c>
      <c r="L232" s="170"/>
      <c r="M232" s="81" t="str">
        <f t="shared" si="7"/>
        <v>ー</v>
      </c>
    </row>
    <row r="233" spans="1:13">
      <c r="A233" s="81" t="str">
        <f>IF(データとりまとめシート!B211="","ー",データとりまとめシート!B211)</f>
        <v>ー</v>
      </c>
      <c r="B233" s="168" t="str">
        <f>IF(A233="ー","ー",データとりまとめシート!C211)</f>
        <v>ー</v>
      </c>
      <c r="C233" s="168"/>
      <c r="D233" s="81" t="str">
        <f>IF(データとりまとめシート!D211="","ー",IF(データとりまとめシート!D211=1,"男","女"))</f>
        <v>ー</v>
      </c>
      <c r="E233" s="169" t="str">
        <f>IF(データとりまとめシート!F211="","ー",データとりまとめシート!F211)</f>
        <v>ー</v>
      </c>
      <c r="F233" s="169"/>
      <c r="G233" s="170" t="str">
        <f>IF(データとりまとめシート!G211="","―",データとりまとめシート!G211)</f>
        <v>―</v>
      </c>
      <c r="H233" s="170"/>
      <c r="I233" s="169" t="str">
        <f>IF(データとりまとめシート!J211="","―",データとりまとめシート!J211)</f>
        <v>―</v>
      </c>
      <c r="J233" s="169"/>
      <c r="K233" s="170" t="str">
        <f>IF(データとりまとめシート!K211="","ー",データとりまとめシート!K211)</f>
        <v>ー</v>
      </c>
      <c r="L233" s="170"/>
      <c r="M233" s="81" t="str">
        <f t="shared" si="7"/>
        <v>ー</v>
      </c>
    </row>
  </sheetData>
  <protectedRanges>
    <protectedRange sqref="M3 F7 H7 J7 C9 B12 I12 I15 I18 I20 I22 E17:F18" name="範囲1"/>
  </protectedRanges>
  <mergeCells count="1030">
    <mergeCell ref="J7:K7"/>
    <mergeCell ref="C9:J10"/>
    <mergeCell ref="B12:E13"/>
    <mergeCell ref="F12:F13"/>
    <mergeCell ref="I12:L13"/>
    <mergeCell ref="M12:M13"/>
    <mergeCell ref="I26:J26"/>
    <mergeCell ref="B26:C26"/>
    <mergeCell ref="B27:C27"/>
    <mergeCell ref="B28:C28"/>
    <mergeCell ref="B29:C29"/>
    <mergeCell ref="B30:C30"/>
    <mergeCell ref="B31:C31"/>
    <mergeCell ref="B32:C32"/>
    <mergeCell ref="I27:J27"/>
    <mergeCell ref="I15:L16"/>
    <mergeCell ref="B17:B18"/>
    <mergeCell ref="I18:L19"/>
    <mergeCell ref="B19:B20"/>
    <mergeCell ref="I20:L21"/>
    <mergeCell ref="B21:B22"/>
    <mergeCell ref="C21:F22"/>
    <mergeCell ref="I22:L23"/>
    <mergeCell ref="K35:L35"/>
    <mergeCell ref="B36:C36"/>
    <mergeCell ref="E36:F36"/>
    <mergeCell ref="G36:H36"/>
    <mergeCell ref="I36:J36"/>
    <mergeCell ref="K36:L36"/>
    <mergeCell ref="L27:L32"/>
    <mergeCell ref="B34:C34"/>
    <mergeCell ref="E34:F34"/>
    <mergeCell ref="I34:J34"/>
    <mergeCell ref="B35:C35"/>
    <mergeCell ref="E35:F35"/>
    <mergeCell ref="G34:H34"/>
    <mergeCell ref="K34:L34"/>
    <mergeCell ref="G35:H35"/>
    <mergeCell ref="I35:J35"/>
    <mergeCell ref="I28:J28"/>
    <mergeCell ref="I29:J29"/>
    <mergeCell ref="I30:J30"/>
    <mergeCell ref="I31:J31"/>
    <mergeCell ref="I32:J32"/>
    <mergeCell ref="E27:E32"/>
    <mergeCell ref="B39:C39"/>
    <mergeCell ref="E39:F39"/>
    <mergeCell ref="G39:H39"/>
    <mergeCell ref="I39:J39"/>
    <mergeCell ref="K39:L39"/>
    <mergeCell ref="B40:C40"/>
    <mergeCell ref="E40:F40"/>
    <mergeCell ref="G40:H40"/>
    <mergeCell ref="I40:J40"/>
    <mergeCell ref="K40:L40"/>
    <mergeCell ref="B37:C37"/>
    <mergeCell ref="E37:F37"/>
    <mergeCell ref="G37:H37"/>
    <mergeCell ref="I37:J37"/>
    <mergeCell ref="K37:L37"/>
    <mergeCell ref="B38:C38"/>
    <mergeCell ref="E38:F38"/>
    <mergeCell ref="G38:H38"/>
    <mergeCell ref="I38:J38"/>
    <mergeCell ref="K38:L38"/>
    <mergeCell ref="B43:C43"/>
    <mergeCell ref="E43:F43"/>
    <mergeCell ref="G43:H43"/>
    <mergeCell ref="I43:J43"/>
    <mergeCell ref="K43:L43"/>
    <mergeCell ref="B44:C44"/>
    <mergeCell ref="E44:F44"/>
    <mergeCell ref="G44:H44"/>
    <mergeCell ref="I44:J44"/>
    <mergeCell ref="K44:L44"/>
    <mergeCell ref="B41:C41"/>
    <mergeCell ref="E41:F41"/>
    <mergeCell ref="G41:H41"/>
    <mergeCell ref="I41:J41"/>
    <mergeCell ref="K41:L41"/>
    <mergeCell ref="B42:C42"/>
    <mergeCell ref="E42:F42"/>
    <mergeCell ref="G42:H42"/>
    <mergeCell ref="I42:J42"/>
    <mergeCell ref="K42:L42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B45:C45"/>
    <mergeCell ref="E45:F45"/>
    <mergeCell ref="G45:H45"/>
    <mergeCell ref="I45:J45"/>
    <mergeCell ref="K45:L45"/>
    <mergeCell ref="B46:C46"/>
    <mergeCell ref="E46:F46"/>
    <mergeCell ref="G46:H46"/>
    <mergeCell ref="I46:J46"/>
    <mergeCell ref="K46:L46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33:C233"/>
    <mergeCell ref="E233:F233"/>
    <mergeCell ref="G233:H233"/>
    <mergeCell ref="I233:J233"/>
    <mergeCell ref="K233:L233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</mergeCells>
  <phoneticPr fontId="1"/>
  <pageMargins left="0.7" right="0.7" top="0.75" bottom="0.75" header="0.3" footer="0.3"/>
  <pageSetup paperSize="9" scale="6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rgb="FF00B050"/>
  </sheetPr>
  <dimension ref="A1:S227"/>
  <sheetViews>
    <sheetView view="pageBreakPreview" topLeftCell="A5" zoomScale="60" zoomScaleNormal="100" workbookViewId="0">
      <selection activeCell="N12" sqref="N12:Q16"/>
    </sheetView>
  </sheetViews>
  <sheetFormatPr defaultColWidth="10.625" defaultRowHeight="18.75"/>
  <cols>
    <col min="1" max="1" width="10.625" style="46"/>
    <col min="2" max="5" width="7.625" style="46" customWidth="1"/>
    <col min="6" max="6" width="10" style="46" customWidth="1"/>
    <col min="7" max="8" width="10.75" style="46" customWidth="1"/>
    <col min="9" max="9" width="11" style="46" customWidth="1"/>
    <col min="10" max="10" width="9.625" style="46" customWidth="1"/>
    <col min="11" max="12" width="7.625" style="46" customWidth="1"/>
    <col min="13" max="13" width="8.875" style="46" customWidth="1"/>
    <col min="14" max="14" width="10.25" style="46" customWidth="1"/>
    <col min="15" max="15" width="10.375" style="46" customWidth="1"/>
    <col min="16" max="16" width="9.625" style="46" customWidth="1"/>
    <col min="17" max="17" width="6.25" style="46" customWidth="1"/>
    <col min="18" max="16384" width="10.625" style="46"/>
  </cols>
  <sheetData>
    <row r="1" spans="1:19" ht="29.25" customHeight="1">
      <c r="A1" s="85" t="s">
        <v>392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9" ht="18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7" t="s">
        <v>355</v>
      </c>
      <c r="O2" s="45"/>
    </row>
    <row r="3" spans="1:19" ht="18" customHeight="1" thickBot="1">
      <c r="A3" s="48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21">
        <f>参加申込書!M3</f>
        <v>0</v>
      </c>
      <c r="O3" s="45"/>
    </row>
    <row r="4" spans="1:19" ht="18" customHeight="1"/>
    <row r="5" spans="1:19" s="51" customFormat="1" ht="18" customHeight="1">
      <c r="A5" s="120" t="s">
        <v>393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9" s="51" customFormat="1" ht="18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9" s="51" customFormat="1" ht="18" customHeight="1" thickBot="1">
      <c r="C7" s="52"/>
      <c r="D7" s="52"/>
      <c r="E7" s="52"/>
      <c r="G7" s="54">
        <v>2021</v>
      </c>
      <c r="H7" s="53" t="s">
        <v>359</v>
      </c>
      <c r="I7" s="54">
        <v>6</v>
      </c>
      <c r="J7" s="51" t="s">
        <v>360</v>
      </c>
      <c r="K7" s="195"/>
      <c r="L7" s="196"/>
      <c r="M7" s="51" t="s">
        <v>361</v>
      </c>
    </row>
    <row r="8" spans="1:19" s="51" customFormat="1" ht="18" customHeight="1">
      <c r="A8" s="54"/>
      <c r="B8" s="55"/>
    </row>
    <row r="9" spans="1:19" ht="18" customHeight="1">
      <c r="B9" s="56"/>
      <c r="C9" s="173" t="str">
        <f>所属情報入力シート!F2</f>
        <v/>
      </c>
      <c r="D9" s="173"/>
      <c r="E9" s="173"/>
      <c r="F9" s="173"/>
      <c r="G9" s="173"/>
      <c r="H9" s="173"/>
      <c r="I9" s="173"/>
      <c r="J9" s="173"/>
      <c r="K9" s="173"/>
      <c r="L9" s="57"/>
    </row>
    <row r="10" spans="1:19" ht="18" customHeight="1">
      <c r="A10" s="50" t="s">
        <v>362</v>
      </c>
      <c r="B10" s="58"/>
      <c r="C10" s="173"/>
      <c r="D10" s="173"/>
      <c r="E10" s="173"/>
      <c r="F10" s="173"/>
      <c r="G10" s="173"/>
      <c r="H10" s="173"/>
      <c r="I10" s="173"/>
      <c r="J10" s="173"/>
      <c r="K10" s="173"/>
      <c r="L10" s="57"/>
      <c r="M10" s="55"/>
    </row>
    <row r="11" spans="1:19" ht="18" customHeight="1"/>
    <row r="12" spans="1:19" ht="18" customHeight="1">
      <c r="A12" s="103" t="s">
        <v>365</v>
      </c>
      <c r="B12" s="173"/>
      <c r="C12" s="173"/>
      <c r="D12" s="173"/>
      <c r="E12" s="173"/>
      <c r="F12" s="180" t="s">
        <v>394</v>
      </c>
      <c r="G12" s="55"/>
      <c r="H12" s="59" t="s">
        <v>377</v>
      </c>
      <c r="I12" s="173" t="str">
        <f>IF(参加申込書!I18="","",参加申込書!I18)</f>
        <v/>
      </c>
      <c r="J12" s="173"/>
      <c r="K12" s="173"/>
      <c r="L12" s="173"/>
      <c r="N12" s="210" t="s">
        <v>395</v>
      </c>
      <c r="O12" s="210"/>
      <c r="P12" s="210"/>
      <c r="Q12" s="210"/>
    </row>
    <row r="13" spans="1:19" ht="18" customHeight="1">
      <c r="A13" s="55" t="s">
        <v>367</v>
      </c>
      <c r="B13" s="173"/>
      <c r="C13" s="173"/>
      <c r="D13" s="173"/>
      <c r="E13" s="173"/>
      <c r="F13" s="180"/>
      <c r="G13" s="55"/>
      <c r="H13" s="60" t="s">
        <v>380</v>
      </c>
      <c r="I13" s="173"/>
      <c r="J13" s="173"/>
      <c r="K13" s="173"/>
      <c r="L13" s="173"/>
      <c r="N13" s="210"/>
      <c r="O13" s="210"/>
      <c r="P13" s="210"/>
      <c r="Q13" s="210"/>
    </row>
    <row r="14" spans="1:19" ht="18" customHeight="1">
      <c r="A14" s="60"/>
      <c r="B14" s="61"/>
      <c r="C14" s="61"/>
      <c r="D14" s="61"/>
      <c r="E14" s="61"/>
      <c r="F14" s="60"/>
      <c r="G14" s="60"/>
      <c r="H14" s="59" t="s">
        <v>377</v>
      </c>
      <c r="I14" s="173" t="str">
        <f>IF(参加申込書!I20="","",参加申込書!I20)</f>
        <v/>
      </c>
      <c r="J14" s="173"/>
      <c r="K14" s="173"/>
      <c r="L14" s="173"/>
      <c r="N14" s="210"/>
      <c r="O14" s="210"/>
      <c r="P14" s="210"/>
      <c r="Q14" s="210"/>
    </row>
    <row r="15" spans="1:19" ht="18" customHeight="1">
      <c r="A15" s="59" t="s">
        <v>365</v>
      </c>
      <c r="B15" s="173">
        <f>参加申込書!I15</f>
        <v>0</v>
      </c>
      <c r="C15" s="173"/>
      <c r="D15" s="173"/>
      <c r="E15" s="173"/>
      <c r="H15" s="60" t="s">
        <v>383</v>
      </c>
      <c r="I15" s="173"/>
      <c r="J15" s="173"/>
      <c r="K15" s="173"/>
      <c r="L15" s="173"/>
      <c r="N15" s="210"/>
      <c r="O15" s="210"/>
      <c r="P15" s="210"/>
      <c r="Q15" s="210"/>
      <c r="R15" s="45"/>
      <c r="S15" s="45"/>
    </row>
    <row r="16" spans="1:19" ht="18" customHeight="1">
      <c r="A16" s="59" t="s">
        <v>372</v>
      </c>
      <c r="B16" s="173"/>
      <c r="C16" s="173"/>
      <c r="D16" s="173"/>
      <c r="E16" s="173"/>
      <c r="F16" s="59"/>
      <c r="G16" s="59"/>
      <c r="H16" s="59" t="s">
        <v>377</v>
      </c>
      <c r="I16" s="173" t="str">
        <f>IF(参加申込書!I22="","",参加申込書!I22)</f>
        <v/>
      </c>
      <c r="J16" s="173"/>
      <c r="K16" s="173"/>
      <c r="L16" s="173"/>
      <c r="N16" s="210"/>
      <c r="O16" s="210"/>
      <c r="P16" s="210"/>
      <c r="Q16" s="210"/>
    </row>
    <row r="17" spans="1:16" ht="18" customHeight="1">
      <c r="B17" s="78"/>
      <c r="C17" s="104"/>
      <c r="D17" s="104"/>
      <c r="E17" s="61"/>
      <c r="F17" s="61"/>
      <c r="G17" s="61"/>
      <c r="H17" s="60" t="s">
        <v>384</v>
      </c>
      <c r="I17" s="173"/>
      <c r="J17" s="173"/>
      <c r="K17" s="173"/>
      <c r="L17" s="173"/>
      <c r="N17" s="45"/>
      <c r="O17" s="45"/>
      <c r="P17" s="68"/>
    </row>
    <row r="18" spans="1:16" ht="18" customHeight="1">
      <c r="B18" s="78"/>
      <c r="C18" s="104"/>
      <c r="D18" s="104"/>
      <c r="E18" s="61"/>
      <c r="F18" s="61"/>
      <c r="G18" s="61"/>
      <c r="H18" s="60"/>
      <c r="P18" s="68"/>
    </row>
    <row r="19" spans="1:16" ht="22.5" customHeight="1" thickBot="1">
      <c r="A19" s="46" t="s">
        <v>302</v>
      </c>
      <c r="I19" s="46" t="s">
        <v>303</v>
      </c>
    </row>
    <row r="20" spans="1:16" ht="56.25" customHeight="1" thickBot="1">
      <c r="A20" s="112" t="s">
        <v>3</v>
      </c>
      <c r="B20" s="197" t="s">
        <v>385</v>
      </c>
      <c r="C20" s="197"/>
      <c r="D20" s="113" t="s">
        <v>386</v>
      </c>
      <c r="E20" s="114" t="s">
        <v>396</v>
      </c>
      <c r="F20" s="114" t="s">
        <v>397</v>
      </c>
      <c r="G20" s="105" t="s">
        <v>398</v>
      </c>
      <c r="H20" s="111" t="s">
        <v>399</v>
      </c>
      <c r="I20" s="118" t="s">
        <v>3</v>
      </c>
      <c r="J20" s="197" t="s">
        <v>385</v>
      </c>
      <c r="K20" s="197"/>
      <c r="L20" s="113" t="s">
        <v>386</v>
      </c>
      <c r="M20" s="114" t="s">
        <v>396</v>
      </c>
      <c r="N20" s="114" t="s">
        <v>397</v>
      </c>
      <c r="O20" s="105" t="s">
        <v>398</v>
      </c>
      <c r="P20" s="111" t="s">
        <v>399</v>
      </c>
    </row>
    <row r="21" spans="1:16" ht="16.5" customHeight="1" thickTop="1">
      <c r="A21" s="108" t="str">
        <f>IF(データとりまとめシート!C3="","ー",データとりまとめシート!C3)</f>
        <v>ー</v>
      </c>
      <c r="B21" s="198" t="str">
        <f>IF(データとりまとめシート!D3="","ー",データとりまとめシート!D3)</f>
        <v>ー</v>
      </c>
      <c r="C21" s="198" t="str">
        <f>IF(データとりまとめシート!E3="","",データとりまとめシート!E3)</f>
        <v/>
      </c>
      <c r="D21" s="106" t="str">
        <f>IF(A21="―","―","男")</f>
        <v>―</v>
      </c>
      <c r="E21" s="198" t="str">
        <f>IF($A21="―","―","")</f>
        <v>―</v>
      </c>
      <c r="F21" s="207" t="s">
        <v>400</v>
      </c>
      <c r="G21" s="198" t="str">
        <f>IF($A21="―","―","")</f>
        <v>―</v>
      </c>
      <c r="H21" s="204" t="str">
        <f>IF($A21="―","―","")</f>
        <v>―</v>
      </c>
      <c r="I21" s="119" t="str">
        <f>IF(データとりまとめシート!I3="","―",データとりまとめシート!I3)</f>
        <v>―</v>
      </c>
      <c r="J21" s="198" t="str">
        <f>IF(データとりまとめシート!J3="","―",データとりまとめシート!J3)</f>
        <v>―</v>
      </c>
      <c r="K21" s="198" t="str">
        <f>IF(データとりまとめシート!L3="","",データとりまとめシート!L3)</f>
        <v/>
      </c>
      <c r="L21" s="106" t="str">
        <f>IF(I21="―","―","女")</f>
        <v>―</v>
      </c>
      <c r="M21" s="198" t="str">
        <f>IF($I21="―","―","")</f>
        <v>―</v>
      </c>
      <c r="N21" s="207" t="s">
        <v>400</v>
      </c>
      <c r="O21" s="198" t="str">
        <f>IF($I21="―","―","")</f>
        <v>―</v>
      </c>
      <c r="P21" s="204" t="str">
        <f>IF($I21="―","―","")</f>
        <v>―</v>
      </c>
    </row>
    <row r="22" spans="1:16" ht="16.5" customHeight="1">
      <c r="A22" s="96" t="str">
        <f>IF(データとりまとめシート!C4="","ー",データとりまとめシート!C4)</f>
        <v>ー</v>
      </c>
      <c r="B22" s="168" t="str">
        <f>IF(データとりまとめシート!D4="","ー",データとりまとめシート!D4)</f>
        <v>ー</v>
      </c>
      <c r="C22" s="168" t="str">
        <f>IF(データとりまとめシート!E4="","",データとりまとめシート!E4)</f>
        <v/>
      </c>
      <c r="D22" s="81" t="str">
        <f>IF(A22="―","―","男")</f>
        <v>―</v>
      </c>
      <c r="E22" s="168"/>
      <c r="F22" s="207"/>
      <c r="G22" s="168"/>
      <c r="H22" s="205"/>
      <c r="I22" s="119" t="str">
        <f>IF(データとりまとめシート!I4="","―",データとりまとめシート!I4)</f>
        <v>―</v>
      </c>
      <c r="J22" s="168" t="str">
        <f>IF(データとりまとめシート!J4="","―",データとりまとめシート!J4)</f>
        <v>―</v>
      </c>
      <c r="K22" s="168" t="str">
        <f>IF(データとりまとめシート!L4="","",データとりまとめシート!L4)</f>
        <v/>
      </c>
      <c r="L22" s="106" t="str">
        <f>IF(I22="―","―","女")</f>
        <v>―</v>
      </c>
      <c r="M22" s="168"/>
      <c r="N22" s="207"/>
      <c r="O22" s="168"/>
      <c r="P22" s="205"/>
    </row>
    <row r="23" spans="1:16" ht="16.5" customHeight="1">
      <c r="A23" s="96" t="str">
        <f>IF(データとりまとめシート!C5="","ー",データとりまとめシート!C5)</f>
        <v>ー</v>
      </c>
      <c r="B23" s="168" t="str">
        <f>IF(データとりまとめシート!D5="","ー",データとりまとめシート!D5)</f>
        <v>ー</v>
      </c>
      <c r="C23" s="168" t="str">
        <f>IF(データとりまとめシート!E5="","",データとりまとめシート!E5)</f>
        <v/>
      </c>
      <c r="D23" s="81" t="str">
        <f t="shared" ref="D23:D26" si="0">IF(A23="―","―","男")</f>
        <v>―</v>
      </c>
      <c r="E23" s="168"/>
      <c r="F23" s="207"/>
      <c r="G23" s="168"/>
      <c r="H23" s="205"/>
      <c r="I23" s="119" t="str">
        <f>IF(データとりまとめシート!I5="","―",データとりまとめシート!I5)</f>
        <v>―</v>
      </c>
      <c r="J23" s="168" t="str">
        <f>IF(データとりまとめシート!J5="","―",データとりまとめシート!J5)</f>
        <v>―</v>
      </c>
      <c r="K23" s="168" t="str">
        <f>IF(データとりまとめシート!L5="","",データとりまとめシート!L5)</f>
        <v/>
      </c>
      <c r="L23" s="106" t="str">
        <f t="shared" ref="L23:L26" si="1">IF(I23="―","―","女")</f>
        <v>―</v>
      </c>
      <c r="M23" s="168"/>
      <c r="N23" s="207"/>
      <c r="O23" s="168"/>
      <c r="P23" s="205"/>
    </row>
    <row r="24" spans="1:16" ht="16.5" customHeight="1">
      <c r="A24" s="96" t="str">
        <f>IF(データとりまとめシート!C6="","ー",データとりまとめシート!C6)</f>
        <v>ー</v>
      </c>
      <c r="B24" s="168" t="str">
        <f>IF(データとりまとめシート!D6="","ー",データとりまとめシート!D6)</f>
        <v>ー</v>
      </c>
      <c r="C24" s="168" t="str">
        <f>IF(データとりまとめシート!E6="","",データとりまとめシート!E6)</f>
        <v/>
      </c>
      <c r="D24" s="81" t="str">
        <f t="shared" si="0"/>
        <v>―</v>
      </c>
      <c r="E24" s="168"/>
      <c r="F24" s="207"/>
      <c r="G24" s="168"/>
      <c r="H24" s="205"/>
      <c r="I24" s="119" t="str">
        <f>IF(データとりまとめシート!I6="","―",データとりまとめシート!I6)</f>
        <v>―</v>
      </c>
      <c r="J24" s="168" t="str">
        <f>IF(データとりまとめシート!J6="","―",データとりまとめシート!J6)</f>
        <v>―</v>
      </c>
      <c r="K24" s="168" t="str">
        <f>IF(データとりまとめシート!L6="","",データとりまとめシート!L6)</f>
        <v/>
      </c>
      <c r="L24" s="106" t="str">
        <f t="shared" si="1"/>
        <v>―</v>
      </c>
      <c r="M24" s="168"/>
      <c r="N24" s="207"/>
      <c r="O24" s="168"/>
      <c r="P24" s="205"/>
    </row>
    <row r="25" spans="1:16" ht="16.5" customHeight="1">
      <c r="A25" s="96" t="str">
        <f>IF(データとりまとめシート!C7="","ー",データとりまとめシート!C7)</f>
        <v>ー</v>
      </c>
      <c r="B25" s="168" t="str">
        <f>IF(データとりまとめシート!D7="","ー",データとりまとめシート!D7)</f>
        <v>ー</v>
      </c>
      <c r="C25" s="168" t="str">
        <f>IF(データとりまとめシート!E7="","",データとりまとめシート!E7)</f>
        <v/>
      </c>
      <c r="D25" s="81" t="str">
        <f t="shared" si="0"/>
        <v>―</v>
      </c>
      <c r="E25" s="168"/>
      <c r="F25" s="207"/>
      <c r="G25" s="168"/>
      <c r="H25" s="205"/>
      <c r="I25" s="119" t="str">
        <f>IF(データとりまとめシート!I7="","―",データとりまとめシート!I7)</f>
        <v>―</v>
      </c>
      <c r="J25" s="168" t="str">
        <f>IF(データとりまとめシート!J7="","―",データとりまとめシート!J7)</f>
        <v>―</v>
      </c>
      <c r="K25" s="168" t="str">
        <f>IF(データとりまとめシート!L7="","",データとりまとめシート!L7)</f>
        <v/>
      </c>
      <c r="L25" s="106" t="str">
        <f t="shared" si="1"/>
        <v>―</v>
      </c>
      <c r="M25" s="168"/>
      <c r="N25" s="207"/>
      <c r="O25" s="168"/>
      <c r="P25" s="205"/>
    </row>
    <row r="26" spans="1:16" ht="16.5" customHeight="1" thickBot="1">
      <c r="A26" s="97" t="str">
        <f>IF(データとりまとめシート!C8="","ー",データとりまとめシート!C8)</f>
        <v>ー</v>
      </c>
      <c r="B26" s="199" t="str">
        <f>IF(データとりまとめシート!D8="","ー",データとりまとめシート!D8)</f>
        <v>ー</v>
      </c>
      <c r="C26" s="199" t="str">
        <f>IF(データとりまとめシート!E8="","",データとりまとめシート!E8)</f>
        <v/>
      </c>
      <c r="D26" s="86" t="str">
        <f t="shared" si="0"/>
        <v>―</v>
      </c>
      <c r="E26" s="199"/>
      <c r="F26" s="208"/>
      <c r="G26" s="199"/>
      <c r="H26" s="206"/>
      <c r="I26" s="124" t="str">
        <f>IF(データとりまとめシート!I8="","―",データとりまとめシート!I8)</f>
        <v>―</v>
      </c>
      <c r="J26" s="199" t="str">
        <f>IF(データとりまとめシート!J8="","―",データとりまとめシート!J8)</f>
        <v>―</v>
      </c>
      <c r="K26" s="199" t="str">
        <f>IF(データとりまとめシート!L8="","",データとりまとめシート!L8)</f>
        <v/>
      </c>
      <c r="L26" s="86" t="str">
        <f t="shared" si="1"/>
        <v>―</v>
      </c>
      <c r="M26" s="199"/>
      <c r="N26" s="208"/>
      <c r="O26" s="199"/>
      <c r="P26" s="206"/>
    </row>
    <row r="27" spans="1:16" ht="27" customHeight="1" thickBot="1">
      <c r="A27" s="46" t="s">
        <v>389</v>
      </c>
    </row>
    <row r="28" spans="1:16" ht="56.25" customHeight="1" thickBot="1">
      <c r="A28" s="115" t="s">
        <v>3</v>
      </c>
      <c r="B28" s="200" t="s">
        <v>306</v>
      </c>
      <c r="C28" s="200"/>
      <c r="D28" s="116" t="s">
        <v>386</v>
      </c>
      <c r="E28" s="201" t="s">
        <v>390</v>
      </c>
      <c r="F28" s="200"/>
      <c r="G28" s="114" t="s">
        <v>396</v>
      </c>
      <c r="H28" s="114" t="s">
        <v>401</v>
      </c>
      <c r="I28" s="105" t="s">
        <v>398</v>
      </c>
      <c r="J28" s="117" t="s">
        <v>402</v>
      </c>
      <c r="K28" s="201" t="s">
        <v>391</v>
      </c>
      <c r="L28" s="200"/>
      <c r="M28" s="114" t="s">
        <v>396</v>
      </c>
      <c r="N28" s="114" t="s">
        <v>401</v>
      </c>
      <c r="O28" s="105" t="s">
        <v>398</v>
      </c>
      <c r="P28" s="117" t="s">
        <v>402</v>
      </c>
    </row>
    <row r="29" spans="1:16" ht="15.75" customHeight="1" thickTop="1">
      <c r="A29" s="108" t="str">
        <f>IF(データとりまとめシート!B13="","ー",データとりまとめシート!B13)</f>
        <v>ー</v>
      </c>
      <c r="B29" s="198" t="str">
        <f>IF(A29="ー","ー",データとりまとめシート!C13)</f>
        <v>ー</v>
      </c>
      <c r="C29" s="198"/>
      <c r="D29" s="109" t="str">
        <f>IF(データとりまとめシート!D13="","ー",IF(データとりまとめシート!D13=1,"男","女"))</f>
        <v>ー</v>
      </c>
      <c r="E29" s="202" t="str">
        <f>IF(データとりまとめシート!F13="","ー",データとりまとめシート!F13)</f>
        <v>ー</v>
      </c>
      <c r="F29" s="203"/>
      <c r="G29" s="110" t="str">
        <f>IF($A29="ー","ー","")</f>
        <v>ー</v>
      </c>
      <c r="H29" s="106" t="s">
        <v>400</v>
      </c>
      <c r="I29" s="110" t="str">
        <f>IF($A29="ー","ー","")</f>
        <v>ー</v>
      </c>
      <c r="J29" s="109" t="str">
        <f>IF(A29="ー","ー","")</f>
        <v>ー</v>
      </c>
      <c r="K29" s="202" t="str">
        <f>IF(データとりまとめシート!J13="","―",データとりまとめシート!J13)</f>
        <v>―</v>
      </c>
      <c r="L29" s="203"/>
      <c r="M29" s="110" t="str">
        <f>IF($A29="ー","ー","")</f>
        <v>ー</v>
      </c>
      <c r="N29" s="106" t="s">
        <v>400</v>
      </c>
      <c r="O29" s="110" t="str">
        <f>IF($A29="ー","ー","")</f>
        <v>ー</v>
      </c>
      <c r="P29" s="109" t="str">
        <f>IF(A29="ー","ー","")</f>
        <v>ー</v>
      </c>
    </row>
    <row r="30" spans="1:16" ht="15.75" customHeight="1">
      <c r="A30" s="96" t="str">
        <f>IF(データとりまとめシート!B14="","ー",データとりまとめシート!B14)</f>
        <v>ー</v>
      </c>
      <c r="B30" s="168" t="str">
        <f>IF(A30="ー","ー",データとりまとめシート!C14)</f>
        <v>ー</v>
      </c>
      <c r="C30" s="168"/>
      <c r="D30" s="82" t="str">
        <f>IF(データとりまとめシート!D14="","ー",IF(データとりまとめシート!D14=1,"男","女"))</f>
        <v>ー</v>
      </c>
      <c r="E30" s="209" t="str">
        <f>IF(データとりまとめシート!F14="","ー",データとりまとめシート!F14)</f>
        <v>ー</v>
      </c>
      <c r="F30" s="169"/>
      <c r="G30" s="87" t="str">
        <f t="shared" ref="G30:G93" si="2">IF($A30="ー","ー","")</f>
        <v>ー</v>
      </c>
      <c r="H30" s="81" t="s">
        <v>400</v>
      </c>
      <c r="I30" s="87" t="str">
        <f t="shared" ref="I30:I93" si="3">IF($A30="ー","ー","")</f>
        <v>ー</v>
      </c>
      <c r="J30" s="82" t="str">
        <f t="shared" ref="J30:J93" si="4">IF(A30="ー","ー","")</f>
        <v>ー</v>
      </c>
      <c r="K30" s="209" t="str">
        <f>IF(データとりまとめシート!J14="","―",データとりまとめシート!J14)</f>
        <v>―</v>
      </c>
      <c r="L30" s="169"/>
      <c r="M30" s="87" t="str">
        <f t="shared" ref="M30:M93" si="5">IF($A30="ー","ー","")</f>
        <v>ー</v>
      </c>
      <c r="N30" s="81" t="s">
        <v>400</v>
      </c>
      <c r="O30" s="87" t="str">
        <f t="shared" ref="O30:O93" si="6">IF($A30="ー","ー","")</f>
        <v>ー</v>
      </c>
      <c r="P30" s="82" t="str">
        <f t="shared" ref="P30:P93" si="7">IF(A30="ー","ー","")</f>
        <v>ー</v>
      </c>
    </row>
    <row r="31" spans="1:16" ht="15.75" customHeight="1">
      <c r="A31" s="96" t="str">
        <f>IF(データとりまとめシート!B15="","ー",データとりまとめシート!B15)</f>
        <v>ー</v>
      </c>
      <c r="B31" s="168" t="str">
        <f>IF(A31="ー","ー",データとりまとめシート!C15)</f>
        <v>ー</v>
      </c>
      <c r="C31" s="168"/>
      <c r="D31" s="82" t="str">
        <f>IF(データとりまとめシート!D15="","ー",IF(データとりまとめシート!D15=1,"男","女"))</f>
        <v>ー</v>
      </c>
      <c r="E31" s="209" t="str">
        <f>IF(データとりまとめシート!F15="","ー",データとりまとめシート!F15)</f>
        <v>ー</v>
      </c>
      <c r="F31" s="169"/>
      <c r="G31" s="87" t="str">
        <f t="shared" si="2"/>
        <v>ー</v>
      </c>
      <c r="H31" s="81" t="s">
        <v>400</v>
      </c>
      <c r="I31" s="87" t="str">
        <f t="shared" si="3"/>
        <v>ー</v>
      </c>
      <c r="J31" s="82" t="str">
        <f t="shared" si="4"/>
        <v>ー</v>
      </c>
      <c r="K31" s="209" t="str">
        <f>IF(データとりまとめシート!J15="","―",データとりまとめシート!J15)</f>
        <v>―</v>
      </c>
      <c r="L31" s="169"/>
      <c r="M31" s="87" t="str">
        <f t="shared" si="5"/>
        <v>ー</v>
      </c>
      <c r="N31" s="81" t="s">
        <v>400</v>
      </c>
      <c r="O31" s="87" t="str">
        <f t="shared" si="6"/>
        <v>ー</v>
      </c>
      <c r="P31" s="82" t="str">
        <f t="shared" si="7"/>
        <v>ー</v>
      </c>
    </row>
    <row r="32" spans="1:16" ht="15.75" customHeight="1">
      <c r="A32" s="96" t="str">
        <f>IF(データとりまとめシート!B16="","ー",データとりまとめシート!B16)</f>
        <v>ー</v>
      </c>
      <c r="B32" s="168" t="str">
        <f>IF(A32="ー","ー",データとりまとめシート!C16)</f>
        <v>ー</v>
      </c>
      <c r="C32" s="168"/>
      <c r="D32" s="82" t="str">
        <f>IF(データとりまとめシート!D16="","ー",IF(データとりまとめシート!D16=1,"男","女"))</f>
        <v>ー</v>
      </c>
      <c r="E32" s="209" t="str">
        <f>IF(データとりまとめシート!F16="","ー",データとりまとめシート!F16)</f>
        <v>ー</v>
      </c>
      <c r="F32" s="169"/>
      <c r="G32" s="87" t="str">
        <f t="shared" si="2"/>
        <v>ー</v>
      </c>
      <c r="H32" s="81" t="s">
        <v>400</v>
      </c>
      <c r="I32" s="87" t="str">
        <f t="shared" si="3"/>
        <v>ー</v>
      </c>
      <c r="J32" s="82" t="str">
        <f t="shared" si="4"/>
        <v>ー</v>
      </c>
      <c r="K32" s="209" t="str">
        <f>IF(データとりまとめシート!J16="","―",データとりまとめシート!J16)</f>
        <v>―</v>
      </c>
      <c r="L32" s="169"/>
      <c r="M32" s="87" t="str">
        <f t="shared" si="5"/>
        <v>ー</v>
      </c>
      <c r="N32" s="81" t="s">
        <v>400</v>
      </c>
      <c r="O32" s="87" t="str">
        <f t="shared" si="6"/>
        <v>ー</v>
      </c>
      <c r="P32" s="82" t="str">
        <f t="shared" si="7"/>
        <v>ー</v>
      </c>
    </row>
    <row r="33" spans="1:16" ht="15.75" customHeight="1">
      <c r="A33" s="96" t="str">
        <f>IF(データとりまとめシート!B17="","ー",データとりまとめシート!B17)</f>
        <v>ー</v>
      </c>
      <c r="B33" s="168" t="str">
        <f>IF(A33="ー","ー",データとりまとめシート!C17)</f>
        <v>ー</v>
      </c>
      <c r="C33" s="168"/>
      <c r="D33" s="82" t="str">
        <f>IF(データとりまとめシート!D17="","ー",IF(データとりまとめシート!D17=1,"男","女"))</f>
        <v>ー</v>
      </c>
      <c r="E33" s="209" t="str">
        <f>IF(データとりまとめシート!F17="","ー",データとりまとめシート!F17)</f>
        <v>ー</v>
      </c>
      <c r="F33" s="169"/>
      <c r="G33" s="87" t="str">
        <f t="shared" si="2"/>
        <v>ー</v>
      </c>
      <c r="H33" s="81" t="s">
        <v>400</v>
      </c>
      <c r="I33" s="87" t="str">
        <f t="shared" si="3"/>
        <v>ー</v>
      </c>
      <c r="J33" s="82" t="str">
        <f t="shared" si="4"/>
        <v>ー</v>
      </c>
      <c r="K33" s="209" t="str">
        <f>IF(データとりまとめシート!J17="","―",データとりまとめシート!J17)</f>
        <v>―</v>
      </c>
      <c r="L33" s="169"/>
      <c r="M33" s="87" t="str">
        <f t="shared" si="5"/>
        <v>ー</v>
      </c>
      <c r="N33" s="81" t="s">
        <v>400</v>
      </c>
      <c r="O33" s="87" t="str">
        <f t="shared" si="6"/>
        <v>ー</v>
      </c>
      <c r="P33" s="82" t="str">
        <f t="shared" si="7"/>
        <v>ー</v>
      </c>
    </row>
    <row r="34" spans="1:16" ht="15.75" customHeight="1">
      <c r="A34" s="96" t="str">
        <f>IF(データとりまとめシート!B18="","ー",データとりまとめシート!B18)</f>
        <v>ー</v>
      </c>
      <c r="B34" s="168" t="str">
        <f>IF(A34="ー","ー",データとりまとめシート!C18)</f>
        <v>ー</v>
      </c>
      <c r="C34" s="168"/>
      <c r="D34" s="82" t="str">
        <f>IF(データとりまとめシート!D18="","ー",IF(データとりまとめシート!D18=1,"男","女"))</f>
        <v>ー</v>
      </c>
      <c r="E34" s="209" t="str">
        <f>IF(データとりまとめシート!F18="","ー",データとりまとめシート!F18)</f>
        <v>ー</v>
      </c>
      <c r="F34" s="169"/>
      <c r="G34" s="87" t="str">
        <f t="shared" si="2"/>
        <v>ー</v>
      </c>
      <c r="H34" s="81" t="s">
        <v>400</v>
      </c>
      <c r="I34" s="87" t="str">
        <f t="shared" si="3"/>
        <v>ー</v>
      </c>
      <c r="J34" s="82" t="str">
        <f t="shared" si="4"/>
        <v>ー</v>
      </c>
      <c r="K34" s="209" t="str">
        <f>IF(データとりまとめシート!J18="","―",データとりまとめシート!J18)</f>
        <v>―</v>
      </c>
      <c r="L34" s="169"/>
      <c r="M34" s="87" t="str">
        <f t="shared" si="5"/>
        <v>ー</v>
      </c>
      <c r="N34" s="81" t="s">
        <v>400</v>
      </c>
      <c r="O34" s="87" t="str">
        <f t="shared" si="6"/>
        <v>ー</v>
      </c>
      <c r="P34" s="82" t="str">
        <f t="shared" si="7"/>
        <v>ー</v>
      </c>
    </row>
    <row r="35" spans="1:16" ht="15.75" customHeight="1">
      <c r="A35" s="96" t="str">
        <f>IF(データとりまとめシート!B19="","ー",データとりまとめシート!B19)</f>
        <v>ー</v>
      </c>
      <c r="B35" s="168" t="str">
        <f>IF(A35="ー","ー",データとりまとめシート!C19)</f>
        <v>ー</v>
      </c>
      <c r="C35" s="168"/>
      <c r="D35" s="82" t="str">
        <f>IF(データとりまとめシート!D19="","ー",IF(データとりまとめシート!D19=1,"男","女"))</f>
        <v>ー</v>
      </c>
      <c r="E35" s="209" t="str">
        <f>IF(データとりまとめシート!F19="","ー",データとりまとめシート!F19)</f>
        <v>ー</v>
      </c>
      <c r="F35" s="169"/>
      <c r="G35" s="87" t="str">
        <f t="shared" si="2"/>
        <v>ー</v>
      </c>
      <c r="H35" s="81" t="s">
        <v>400</v>
      </c>
      <c r="I35" s="87" t="str">
        <f t="shared" si="3"/>
        <v>ー</v>
      </c>
      <c r="J35" s="82" t="str">
        <f t="shared" si="4"/>
        <v>ー</v>
      </c>
      <c r="K35" s="209" t="str">
        <f>IF(データとりまとめシート!J19="","―",データとりまとめシート!J19)</f>
        <v>―</v>
      </c>
      <c r="L35" s="169"/>
      <c r="M35" s="87" t="str">
        <f t="shared" si="5"/>
        <v>ー</v>
      </c>
      <c r="N35" s="81" t="s">
        <v>400</v>
      </c>
      <c r="O35" s="87" t="str">
        <f t="shared" si="6"/>
        <v>ー</v>
      </c>
      <c r="P35" s="82" t="str">
        <f t="shared" si="7"/>
        <v>ー</v>
      </c>
    </row>
    <row r="36" spans="1:16" ht="15.75" customHeight="1">
      <c r="A36" s="96" t="str">
        <f>IF(データとりまとめシート!B20="","ー",データとりまとめシート!B20)</f>
        <v>ー</v>
      </c>
      <c r="B36" s="168" t="str">
        <f>IF(A36="ー","ー",データとりまとめシート!C20)</f>
        <v>ー</v>
      </c>
      <c r="C36" s="168"/>
      <c r="D36" s="82" t="str">
        <f>IF(データとりまとめシート!D20="","ー",IF(データとりまとめシート!D20=1,"男","女"))</f>
        <v>ー</v>
      </c>
      <c r="E36" s="209" t="str">
        <f>IF(データとりまとめシート!F20="","ー",データとりまとめシート!F20)</f>
        <v>ー</v>
      </c>
      <c r="F36" s="169"/>
      <c r="G36" s="87" t="str">
        <f t="shared" si="2"/>
        <v>ー</v>
      </c>
      <c r="H36" s="81" t="s">
        <v>400</v>
      </c>
      <c r="I36" s="87" t="str">
        <f t="shared" si="3"/>
        <v>ー</v>
      </c>
      <c r="J36" s="82" t="str">
        <f t="shared" si="4"/>
        <v>ー</v>
      </c>
      <c r="K36" s="209" t="str">
        <f>IF(データとりまとめシート!J20="","―",データとりまとめシート!J20)</f>
        <v>―</v>
      </c>
      <c r="L36" s="169"/>
      <c r="M36" s="87" t="str">
        <f t="shared" si="5"/>
        <v>ー</v>
      </c>
      <c r="N36" s="81" t="s">
        <v>400</v>
      </c>
      <c r="O36" s="87" t="str">
        <f t="shared" si="6"/>
        <v>ー</v>
      </c>
      <c r="P36" s="82" t="str">
        <f t="shared" si="7"/>
        <v>ー</v>
      </c>
    </row>
    <row r="37" spans="1:16" ht="15.75" customHeight="1">
      <c r="A37" s="96" t="str">
        <f>IF(データとりまとめシート!B21="","ー",データとりまとめシート!B21)</f>
        <v>ー</v>
      </c>
      <c r="B37" s="168" t="str">
        <f>IF(A37="ー","ー",データとりまとめシート!C21)</f>
        <v>ー</v>
      </c>
      <c r="C37" s="168"/>
      <c r="D37" s="82" t="str">
        <f>IF(データとりまとめシート!D21="","ー",IF(データとりまとめシート!D21=1,"男","女"))</f>
        <v>ー</v>
      </c>
      <c r="E37" s="209" t="str">
        <f>IF(データとりまとめシート!F21="","ー",データとりまとめシート!F21)</f>
        <v>ー</v>
      </c>
      <c r="F37" s="169"/>
      <c r="G37" s="87" t="str">
        <f t="shared" si="2"/>
        <v>ー</v>
      </c>
      <c r="H37" s="81" t="s">
        <v>400</v>
      </c>
      <c r="I37" s="87" t="str">
        <f t="shared" si="3"/>
        <v>ー</v>
      </c>
      <c r="J37" s="82" t="str">
        <f t="shared" si="4"/>
        <v>ー</v>
      </c>
      <c r="K37" s="209" t="str">
        <f>IF(データとりまとめシート!J21="","―",データとりまとめシート!J21)</f>
        <v>―</v>
      </c>
      <c r="L37" s="169"/>
      <c r="M37" s="87" t="str">
        <f t="shared" si="5"/>
        <v>ー</v>
      </c>
      <c r="N37" s="81" t="s">
        <v>400</v>
      </c>
      <c r="O37" s="87" t="str">
        <f t="shared" si="6"/>
        <v>ー</v>
      </c>
      <c r="P37" s="82" t="str">
        <f t="shared" si="7"/>
        <v>ー</v>
      </c>
    </row>
    <row r="38" spans="1:16" ht="15.75" customHeight="1">
      <c r="A38" s="96" t="str">
        <f>IF(データとりまとめシート!B22="","ー",データとりまとめシート!B22)</f>
        <v>ー</v>
      </c>
      <c r="B38" s="168" t="str">
        <f>IF(A38="ー","ー",データとりまとめシート!C22)</f>
        <v>ー</v>
      </c>
      <c r="C38" s="168"/>
      <c r="D38" s="82" t="str">
        <f>IF(データとりまとめシート!D22="","ー",IF(データとりまとめシート!D22=1,"男","女"))</f>
        <v>ー</v>
      </c>
      <c r="E38" s="209" t="str">
        <f>IF(データとりまとめシート!F22="","ー",データとりまとめシート!F22)</f>
        <v>ー</v>
      </c>
      <c r="F38" s="169"/>
      <c r="G38" s="87" t="str">
        <f t="shared" si="2"/>
        <v>ー</v>
      </c>
      <c r="H38" s="81" t="s">
        <v>400</v>
      </c>
      <c r="I38" s="87" t="str">
        <f t="shared" si="3"/>
        <v>ー</v>
      </c>
      <c r="J38" s="82" t="str">
        <f t="shared" si="4"/>
        <v>ー</v>
      </c>
      <c r="K38" s="209" t="str">
        <f>IF(データとりまとめシート!J22="","―",データとりまとめシート!J22)</f>
        <v>―</v>
      </c>
      <c r="L38" s="169"/>
      <c r="M38" s="87" t="str">
        <f t="shared" si="5"/>
        <v>ー</v>
      </c>
      <c r="N38" s="81" t="s">
        <v>400</v>
      </c>
      <c r="O38" s="87" t="str">
        <f t="shared" si="6"/>
        <v>ー</v>
      </c>
      <c r="P38" s="82" t="str">
        <f t="shared" si="7"/>
        <v>ー</v>
      </c>
    </row>
    <row r="39" spans="1:16" ht="15.75" customHeight="1">
      <c r="A39" s="96" t="str">
        <f>IF(データとりまとめシート!B23="","ー",データとりまとめシート!B23)</f>
        <v>ー</v>
      </c>
      <c r="B39" s="168" t="str">
        <f>IF(A39="ー","ー",データとりまとめシート!C23)</f>
        <v>ー</v>
      </c>
      <c r="C39" s="168"/>
      <c r="D39" s="82" t="str">
        <f>IF(データとりまとめシート!D23="","ー",IF(データとりまとめシート!D23=1,"男","女"))</f>
        <v>ー</v>
      </c>
      <c r="E39" s="209" t="str">
        <f>IF(データとりまとめシート!F23="","ー",データとりまとめシート!F23)</f>
        <v>ー</v>
      </c>
      <c r="F39" s="169"/>
      <c r="G39" s="87" t="str">
        <f t="shared" si="2"/>
        <v>ー</v>
      </c>
      <c r="H39" s="81" t="s">
        <v>400</v>
      </c>
      <c r="I39" s="87" t="str">
        <f t="shared" si="3"/>
        <v>ー</v>
      </c>
      <c r="J39" s="82" t="str">
        <f t="shared" si="4"/>
        <v>ー</v>
      </c>
      <c r="K39" s="209" t="str">
        <f>IF(データとりまとめシート!J23="","―",データとりまとめシート!J23)</f>
        <v>―</v>
      </c>
      <c r="L39" s="169"/>
      <c r="M39" s="87" t="str">
        <f t="shared" si="5"/>
        <v>ー</v>
      </c>
      <c r="N39" s="81" t="s">
        <v>400</v>
      </c>
      <c r="O39" s="87" t="str">
        <f t="shared" si="6"/>
        <v>ー</v>
      </c>
      <c r="P39" s="82" t="str">
        <f t="shared" si="7"/>
        <v>ー</v>
      </c>
    </row>
    <row r="40" spans="1:16" ht="15.75" customHeight="1">
      <c r="A40" s="96" t="str">
        <f>IF(データとりまとめシート!B24="","ー",データとりまとめシート!B24)</f>
        <v>ー</v>
      </c>
      <c r="B40" s="168" t="str">
        <f>IF(A40="ー","ー",データとりまとめシート!C24)</f>
        <v>ー</v>
      </c>
      <c r="C40" s="168"/>
      <c r="D40" s="82" t="str">
        <f>IF(データとりまとめシート!D24="","ー",IF(データとりまとめシート!D24=1,"男","女"))</f>
        <v>ー</v>
      </c>
      <c r="E40" s="209" t="str">
        <f>IF(データとりまとめシート!F24="","ー",データとりまとめシート!F24)</f>
        <v>ー</v>
      </c>
      <c r="F40" s="169"/>
      <c r="G40" s="87" t="str">
        <f t="shared" si="2"/>
        <v>ー</v>
      </c>
      <c r="H40" s="81" t="s">
        <v>400</v>
      </c>
      <c r="I40" s="87" t="str">
        <f t="shared" si="3"/>
        <v>ー</v>
      </c>
      <c r="J40" s="82" t="str">
        <f t="shared" si="4"/>
        <v>ー</v>
      </c>
      <c r="K40" s="209" t="str">
        <f>IF(データとりまとめシート!J24="","―",データとりまとめシート!J24)</f>
        <v>―</v>
      </c>
      <c r="L40" s="169"/>
      <c r="M40" s="87" t="str">
        <f t="shared" si="5"/>
        <v>ー</v>
      </c>
      <c r="N40" s="81" t="s">
        <v>400</v>
      </c>
      <c r="O40" s="87" t="str">
        <f t="shared" si="6"/>
        <v>ー</v>
      </c>
      <c r="P40" s="82" t="str">
        <f t="shared" si="7"/>
        <v>ー</v>
      </c>
    </row>
    <row r="41" spans="1:16" ht="15.75" customHeight="1">
      <c r="A41" s="96" t="str">
        <f>IF(データとりまとめシート!B25="","ー",データとりまとめシート!B25)</f>
        <v>ー</v>
      </c>
      <c r="B41" s="168" t="str">
        <f>IF(A41="ー","ー",データとりまとめシート!C25)</f>
        <v>ー</v>
      </c>
      <c r="C41" s="168"/>
      <c r="D41" s="82" t="str">
        <f>IF(データとりまとめシート!D25="","ー",IF(データとりまとめシート!D25=1,"男","女"))</f>
        <v>ー</v>
      </c>
      <c r="E41" s="209" t="str">
        <f>IF(データとりまとめシート!F25="","ー",データとりまとめシート!F25)</f>
        <v>ー</v>
      </c>
      <c r="F41" s="169"/>
      <c r="G41" s="87" t="str">
        <f t="shared" si="2"/>
        <v>ー</v>
      </c>
      <c r="H41" s="81" t="s">
        <v>400</v>
      </c>
      <c r="I41" s="87" t="str">
        <f t="shared" si="3"/>
        <v>ー</v>
      </c>
      <c r="J41" s="82" t="str">
        <f t="shared" si="4"/>
        <v>ー</v>
      </c>
      <c r="K41" s="209" t="str">
        <f>IF(データとりまとめシート!J25="","―",データとりまとめシート!J25)</f>
        <v>―</v>
      </c>
      <c r="L41" s="169"/>
      <c r="M41" s="87" t="str">
        <f t="shared" si="5"/>
        <v>ー</v>
      </c>
      <c r="N41" s="81" t="s">
        <v>400</v>
      </c>
      <c r="O41" s="87" t="str">
        <f t="shared" si="6"/>
        <v>ー</v>
      </c>
      <c r="P41" s="82" t="str">
        <f t="shared" si="7"/>
        <v>ー</v>
      </c>
    </row>
    <row r="42" spans="1:16" ht="15.75" customHeight="1">
      <c r="A42" s="96" t="str">
        <f>IF(データとりまとめシート!B26="","ー",データとりまとめシート!B26)</f>
        <v>ー</v>
      </c>
      <c r="B42" s="168" t="str">
        <f>IF(A42="ー","ー",データとりまとめシート!C26)</f>
        <v>ー</v>
      </c>
      <c r="C42" s="168"/>
      <c r="D42" s="82" t="str">
        <f>IF(データとりまとめシート!D26="","ー",IF(データとりまとめシート!D26=1,"男","女"))</f>
        <v>ー</v>
      </c>
      <c r="E42" s="209" t="str">
        <f>IF(データとりまとめシート!F26="","ー",データとりまとめシート!F26)</f>
        <v>ー</v>
      </c>
      <c r="F42" s="169"/>
      <c r="G42" s="87" t="str">
        <f t="shared" si="2"/>
        <v>ー</v>
      </c>
      <c r="H42" s="81" t="s">
        <v>400</v>
      </c>
      <c r="I42" s="87" t="str">
        <f t="shared" si="3"/>
        <v>ー</v>
      </c>
      <c r="J42" s="82" t="str">
        <f t="shared" si="4"/>
        <v>ー</v>
      </c>
      <c r="K42" s="209" t="str">
        <f>IF(データとりまとめシート!J26="","―",データとりまとめシート!J26)</f>
        <v>―</v>
      </c>
      <c r="L42" s="169"/>
      <c r="M42" s="87" t="str">
        <f t="shared" si="5"/>
        <v>ー</v>
      </c>
      <c r="N42" s="81" t="s">
        <v>400</v>
      </c>
      <c r="O42" s="87" t="str">
        <f t="shared" si="6"/>
        <v>ー</v>
      </c>
      <c r="P42" s="82" t="str">
        <f t="shared" si="7"/>
        <v>ー</v>
      </c>
    </row>
    <row r="43" spans="1:16" ht="15.75" customHeight="1">
      <c r="A43" s="96" t="str">
        <f>IF(データとりまとめシート!B27="","ー",データとりまとめシート!B27)</f>
        <v>ー</v>
      </c>
      <c r="B43" s="168" t="str">
        <f>IF(A43="ー","ー",データとりまとめシート!C27)</f>
        <v>ー</v>
      </c>
      <c r="C43" s="168"/>
      <c r="D43" s="82" t="str">
        <f>IF(データとりまとめシート!D27="","ー",IF(データとりまとめシート!D27=1,"男","女"))</f>
        <v>ー</v>
      </c>
      <c r="E43" s="209" t="str">
        <f>IF(データとりまとめシート!F27="","ー",データとりまとめシート!F27)</f>
        <v>ー</v>
      </c>
      <c r="F43" s="169"/>
      <c r="G43" s="87" t="str">
        <f t="shared" si="2"/>
        <v>ー</v>
      </c>
      <c r="H43" s="81" t="s">
        <v>400</v>
      </c>
      <c r="I43" s="87" t="str">
        <f t="shared" si="3"/>
        <v>ー</v>
      </c>
      <c r="J43" s="82" t="str">
        <f t="shared" si="4"/>
        <v>ー</v>
      </c>
      <c r="K43" s="209" t="str">
        <f>IF(データとりまとめシート!J27="","―",データとりまとめシート!J27)</f>
        <v>―</v>
      </c>
      <c r="L43" s="169"/>
      <c r="M43" s="87" t="str">
        <f t="shared" si="5"/>
        <v>ー</v>
      </c>
      <c r="N43" s="81" t="s">
        <v>400</v>
      </c>
      <c r="O43" s="87" t="str">
        <f t="shared" si="6"/>
        <v>ー</v>
      </c>
      <c r="P43" s="82" t="str">
        <f t="shared" si="7"/>
        <v>ー</v>
      </c>
    </row>
    <row r="44" spans="1:16" ht="15.75" customHeight="1">
      <c r="A44" s="96" t="str">
        <f>IF(データとりまとめシート!B28="","ー",データとりまとめシート!B28)</f>
        <v>ー</v>
      </c>
      <c r="B44" s="168" t="str">
        <f>IF(A44="ー","ー",データとりまとめシート!C28)</f>
        <v>ー</v>
      </c>
      <c r="C44" s="168"/>
      <c r="D44" s="82" t="str">
        <f>IF(データとりまとめシート!D28="","ー",IF(データとりまとめシート!D28=1,"男","女"))</f>
        <v>ー</v>
      </c>
      <c r="E44" s="209" t="str">
        <f>IF(データとりまとめシート!F28="","ー",データとりまとめシート!F28)</f>
        <v>ー</v>
      </c>
      <c r="F44" s="169"/>
      <c r="G44" s="87" t="str">
        <f t="shared" si="2"/>
        <v>ー</v>
      </c>
      <c r="H44" s="81" t="s">
        <v>400</v>
      </c>
      <c r="I44" s="87" t="str">
        <f t="shared" si="3"/>
        <v>ー</v>
      </c>
      <c r="J44" s="82" t="str">
        <f t="shared" si="4"/>
        <v>ー</v>
      </c>
      <c r="K44" s="209" t="str">
        <f>IF(データとりまとめシート!J28="","―",データとりまとめシート!J28)</f>
        <v>―</v>
      </c>
      <c r="L44" s="169"/>
      <c r="M44" s="87" t="str">
        <f t="shared" si="5"/>
        <v>ー</v>
      </c>
      <c r="N44" s="81" t="s">
        <v>400</v>
      </c>
      <c r="O44" s="87" t="str">
        <f t="shared" si="6"/>
        <v>ー</v>
      </c>
      <c r="P44" s="82" t="str">
        <f t="shared" si="7"/>
        <v>ー</v>
      </c>
    </row>
    <row r="45" spans="1:16" ht="15.75" customHeight="1">
      <c r="A45" s="96" t="str">
        <f>IF(データとりまとめシート!B29="","ー",データとりまとめシート!B29)</f>
        <v>ー</v>
      </c>
      <c r="B45" s="168" t="str">
        <f>IF(A45="ー","ー",データとりまとめシート!C29)</f>
        <v>ー</v>
      </c>
      <c r="C45" s="168"/>
      <c r="D45" s="82" t="str">
        <f>IF(データとりまとめシート!D29="","ー",IF(データとりまとめシート!D29=1,"男","女"))</f>
        <v>ー</v>
      </c>
      <c r="E45" s="209" t="str">
        <f>IF(データとりまとめシート!F29="","ー",データとりまとめシート!F29)</f>
        <v>ー</v>
      </c>
      <c r="F45" s="169"/>
      <c r="G45" s="87" t="str">
        <f t="shared" si="2"/>
        <v>ー</v>
      </c>
      <c r="H45" s="81" t="s">
        <v>400</v>
      </c>
      <c r="I45" s="87" t="str">
        <f t="shared" si="3"/>
        <v>ー</v>
      </c>
      <c r="J45" s="82" t="str">
        <f t="shared" si="4"/>
        <v>ー</v>
      </c>
      <c r="K45" s="209" t="str">
        <f>IF(データとりまとめシート!J29="","―",データとりまとめシート!J29)</f>
        <v>―</v>
      </c>
      <c r="L45" s="169"/>
      <c r="M45" s="87" t="str">
        <f t="shared" si="5"/>
        <v>ー</v>
      </c>
      <c r="N45" s="81" t="s">
        <v>400</v>
      </c>
      <c r="O45" s="87" t="str">
        <f t="shared" si="6"/>
        <v>ー</v>
      </c>
      <c r="P45" s="82" t="str">
        <f t="shared" si="7"/>
        <v>ー</v>
      </c>
    </row>
    <row r="46" spans="1:16" ht="15.75" customHeight="1">
      <c r="A46" s="96" t="str">
        <f>IF(データとりまとめシート!B30="","ー",データとりまとめシート!B30)</f>
        <v>ー</v>
      </c>
      <c r="B46" s="168" t="str">
        <f>IF(A46="ー","ー",データとりまとめシート!C30)</f>
        <v>ー</v>
      </c>
      <c r="C46" s="168"/>
      <c r="D46" s="82" t="str">
        <f>IF(データとりまとめシート!D30="","ー",IF(データとりまとめシート!D30=1,"男","女"))</f>
        <v>ー</v>
      </c>
      <c r="E46" s="209" t="str">
        <f>IF(データとりまとめシート!F30="","ー",データとりまとめシート!F30)</f>
        <v>ー</v>
      </c>
      <c r="F46" s="169"/>
      <c r="G46" s="87" t="str">
        <f t="shared" si="2"/>
        <v>ー</v>
      </c>
      <c r="H46" s="81" t="s">
        <v>400</v>
      </c>
      <c r="I46" s="87" t="str">
        <f t="shared" si="3"/>
        <v>ー</v>
      </c>
      <c r="J46" s="82" t="str">
        <f t="shared" si="4"/>
        <v>ー</v>
      </c>
      <c r="K46" s="209" t="str">
        <f>IF(データとりまとめシート!J30="","―",データとりまとめシート!J30)</f>
        <v>―</v>
      </c>
      <c r="L46" s="169"/>
      <c r="M46" s="87" t="str">
        <f t="shared" si="5"/>
        <v>ー</v>
      </c>
      <c r="N46" s="81" t="s">
        <v>400</v>
      </c>
      <c r="O46" s="87" t="str">
        <f t="shared" si="6"/>
        <v>ー</v>
      </c>
      <c r="P46" s="82" t="str">
        <f t="shared" si="7"/>
        <v>ー</v>
      </c>
    </row>
    <row r="47" spans="1:16" ht="15.75" customHeight="1">
      <c r="A47" s="96" t="str">
        <f>IF(データとりまとめシート!B31="","ー",データとりまとめシート!B31)</f>
        <v>ー</v>
      </c>
      <c r="B47" s="168" t="str">
        <f>IF(A47="ー","ー",データとりまとめシート!C31)</f>
        <v>ー</v>
      </c>
      <c r="C47" s="168"/>
      <c r="D47" s="82" t="str">
        <f>IF(データとりまとめシート!D31="","ー",IF(データとりまとめシート!D31=1,"男","女"))</f>
        <v>ー</v>
      </c>
      <c r="E47" s="209" t="str">
        <f>IF(データとりまとめシート!F31="","ー",データとりまとめシート!F31)</f>
        <v>ー</v>
      </c>
      <c r="F47" s="169"/>
      <c r="G47" s="87" t="str">
        <f t="shared" si="2"/>
        <v>ー</v>
      </c>
      <c r="H47" s="81" t="s">
        <v>400</v>
      </c>
      <c r="I47" s="87" t="str">
        <f t="shared" si="3"/>
        <v>ー</v>
      </c>
      <c r="J47" s="82" t="str">
        <f t="shared" si="4"/>
        <v>ー</v>
      </c>
      <c r="K47" s="209" t="str">
        <f>IF(データとりまとめシート!J31="","―",データとりまとめシート!J31)</f>
        <v>―</v>
      </c>
      <c r="L47" s="169"/>
      <c r="M47" s="87" t="str">
        <f t="shared" si="5"/>
        <v>ー</v>
      </c>
      <c r="N47" s="81" t="s">
        <v>400</v>
      </c>
      <c r="O47" s="87" t="str">
        <f t="shared" si="6"/>
        <v>ー</v>
      </c>
      <c r="P47" s="82" t="str">
        <f t="shared" si="7"/>
        <v>ー</v>
      </c>
    </row>
    <row r="48" spans="1:16" ht="15.75" customHeight="1">
      <c r="A48" s="96" t="str">
        <f>IF(データとりまとめシート!B32="","ー",データとりまとめシート!B32)</f>
        <v>ー</v>
      </c>
      <c r="B48" s="168" t="str">
        <f>IF(A48="ー","ー",データとりまとめシート!C32)</f>
        <v>ー</v>
      </c>
      <c r="C48" s="168"/>
      <c r="D48" s="82" t="str">
        <f>IF(データとりまとめシート!D32="","ー",IF(データとりまとめシート!D32=1,"男","女"))</f>
        <v>ー</v>
      </c>
      <c r="E48" s="209" t="str">
        <f>IF(データとりまとめシート!F32="","ー",データとりまとめシート!F32)</f>
        <v>ー</v>
      </c>
      <c r="F48" s="169"/>
      <c r="G48" s="87" t="str">
        <f t="shared" si="2"/>
        <v>ー</v>
      </c>
      <c r="H48" s="81" t="s">
        <v>400</v>
      </c>
      <c r="I48" s="87" t="str">
        <f t="shared" si="3"/>
        <v>ー</v>
      </c>
      <c r="J48" s="82" t="str">
        <f t="shared" si="4"/>
        <v>ー</v>
      </c>
      <c r="K48" s="209" t="str">
        <f>IF(データとりまとめシート!J32="","―",データとりまとめシート!J32)</f>
        <v>―</v>
      </c>
      <c r="L48" s="169"/>
      <c r="M48" s="87" t="str">
        <f t="shared" si="5"/>
        <v>ー</v>
      </c>
      <c r="N48" s="81" t="s">
        <v>400</v>
      </c>
      <c r="O48" s="87" t="str">
        <f t="shared" si="6"/>
        <v>ー</v>
      </c>
      <c r="P48" s="82" t="str">
        <f t="shared" si="7"/>
        <v>ー</v>
      </c>
    </row>
    <row r="49" spans="1:16" ht="15.75" customHeight="1">
      <c r="A49" s="96" t="str">
        <f>IF(データとりまとめシート!B33="","ー",データとりまとめシート!B33)</f>
        <v>ー</v>
      </c>
      <c r="B49" s="168" t="str">
        <f>IF(A49="ー","ー",データとりまとめシート!C33)</f>
        <v>ー</v>
      </c>
      <c r="C49" s="168"/>
      <c r="D49" s="82" t="str">
        <f>IF(データとりまとめシート!D33="","ー",IF(データとりまとめシート!D33=1,"男","女"))</f>
        <v>ー</v>
      </c>
      <c r="E49" s="209" t="str">
        <f>IF(データとりまとめシート!F33="","ー",データとりまとめシート!F33)</f>
        <v>ー</v>
      </c>
      <c r="F49" s="169"/>
      <c r="G49" s="87" t="str">
        <f t="shared" si="2"/>
        <v>ー</v>
      </c>
      <c r="H49" s="81" t="s">
        <v>400</v>
      </c>
      <c r="I49" s="87" t="str">
        <f t="shared" si="3"/>
        <v>ー</v>
      </c>
      <c r="J49" s="82" t="str">
        <f t="shared" si="4"/>
        <v>ー</v>
      </c>
      <c r="K49" s="209" t="str">
        <f>IF(データとりまとめシート!J33="","―",データとりまとめシート!J33)</f>
        <v>―</v>
      </c>
      <c r="L49" s="169"/>
      <c r="M49" s="87" t="str">
        <f t="shared" si="5"/>
        <v>ー</v>
      </c>
      <c r="N49" s="81" t="s">
        <v>400</v>
      </c>
      <c r="O49" s="87" t="str">
        <f t="shared" si="6"/>
        <v>ー</v>
      </c>
      <c r="P49" s="82" t="str">
        <f t="shared" si="7"/>
        <v>ー</v>
      </c>
    </row>
    <row r="50" spans="1:16" ht="15.75" customHeight="1">
      <c r="A50" s="96" t="str">
        <f>IF(データとりまとめシート!B34="","ー",データとりまとめシート!B34)</f>
        <v>ー</v>
      </c>
      <c r="B50" s="168" t="str">
        <f>IF(A50="ー","ー",データとりまとめシート!C34)</f>
        <v>ー</v>
      </c>
      <c r="C50" s="168"/>
      <c r="D50" s="82" t="str">
        <f>IF(データとりまとめシート!D34="","ー",IF(データとりまとめシート!D34=1,"男","女"))</f>
        <v>ー</v>
      </c>
      <c r="E50" s="209" t="str">
        <f>IF(データとりまとめシート!F34="","ー",データとりまとめシート!F34)</f>
        <v>ー</v>
      </c>
      <c r="F50" s="169"/>
      <c r="G50" s="87" t="str">
        <f t="shared" si="2"/>
        <v>ー</v>
      </c>
      <c r="H50" s="81" t="s">
        <v>400</v>
      </c>
      <c r="I50" s="87" t="str">
        <f t="shared" si="3"/>
        <v>ー</v>
      </c>
      <c r="J50" s="82" t="str">
        <f t="shared" si="4"/>
        <v>ー</v>
      </c>
      <c r="K50" s="209" t="str">
        <f>IF(データとりまとめシート!J34="","―",データとりまとめシート!J34)</f>
        <v>―</v>
      </c>
      <c r="L50" s="169"/>
      <c r="M50" s="87" t="str">
        <f t="shared" si="5"/>
        <v>ー</v>
      </c>
      <c r="N50" s="81" t="s">
        <v>400</v>
      </c>
      <c r="O50" s="87" t="str">
        <f t="shared" si="6"/>
        <v>ー</v>
      </c>
      <c r="P50" s="82" t="str">
        <f t="shared" si="7"/>
        <v>ー</v>
      </c>
    </row>
    <row r="51" spans="1:16" ht="15.75" customHeight="1">
      <c r="A51" s="96" t="str">
        <f>IF(データとりまとめシート!B35="","ー",データとりまとめシート!B35)</f>
        <v>ー</v>
      </c>
      <c r="B51" s="168" t="str">
        <f>IF(A51="ー","ー",データとりまとめシート!C35)</f>
        <v>ー</v>
      </c>
      <c r="C51" s="168"/>
      <c r="D51" s="82" t="str">
        <f>IF(データとりまとめシート!D35="","ー",IF(データとりまとめシート!D35=1,"男","女"))</f>
        <v>ー</v>
      </c>
      <c r="E51" s="209" t="str">
        <f>IF(データとりまとめシート!F35="","ー",データとりまとめシート!F35)</f>
        <v>ー</v>
      </c>
      <c r="F51" s="169"/>
      <c r="G51" s="87" t="str">
        <f t="shared" si="2"/>
        <v>ー</v>
      </c>
      <c r="H51" s="81" t="s">
        <v>400</v>
      </c>
      <c r="I51" s="87" t="str">
        <f t="shared" si="3"/>
        <v>ー</v>
      </c>
      <c r="J51" s="82" t="str">
        <f t="shared" si="4"/>
        <v>ー</v>
      </c>
      <c r="K51" s="209" t="str">
        <f>IF(データとりまとめシート!J35="","―",データとりまとめシート!J35)</f>
        <v>―</v>
      </c>
      <c r="L51" s="169"/>
      <c r="M51" s="87" t="str">
        <f t="shared" si="5"/>
        <v>ー</v>
      </c>
      <c r="N51" s="81" t="s">
        <v>400</v>
      </c>
      <c r="O51" s="87" t="str">
        <f t="shared" si="6"/>
        <v>ー</v>
      </c>
      <c r="P51" s="82" t="str">
        <f t="shared" si="7"/>
        <v>ー</v>
      </c>
    </row>
    <row r="52" spans="1:16" ht="15.75" customHeight="1">
      <c r="A52" s="96" t="str">
        <f>IF(データとりまとめシート!B36="","ー",データとりまとめシート!B36)</f>
        <v>ー</v>
      </c>
      <c r="B52" s="168" t="str">
        <f>IF(A52="ー","ー",データとりまとめシート!C36)</f>
        <v>ー</v>
      </c>
      <c r="C52" s="168"/>
      <c r="D52" s="82" t="str">
        <f>IF(データとりまとめシート!D36="","ー",IF(データとりまとめシート!D36=1,"男","女"))</f>
        <v>ー</v>
      </c>
      <c r="E52" s="209" t="str">
        <f>IF(データとりまとめシート!F36="","ー",データとりまとめシート!F36)</f>
        <v>ー</v>
      </c>
      <c r="F52" s="169"/>
      <c r="G52" s="87" t="str">
        <f t="shared" si="2"/>
        <v>ー</v>
      </c>
      <c r="H52" s="81" t="s">
        <v>400</v>
      </c>
      <c r="I52" s="87" t="str">
        <f t="shared" si="3"/>
        <v>ー</v>
      </c>
      <c r="J52" s="82" t="str">
        <f t="shared" si="4"/>
        <v>ー</v>
      </c>
      <c r="K52" s="209" t="str">
        <f>IF(データとりまとめシート!J36="","―",データとりまとめシート!J36)</f>
        <v>―</v>
      </c>
      <c r="L52" s="169"/>
      <c r="M52" s="87" t="str">
        <f t="shared" si="5"/>
        <v>ー</v>
      </c>
      <c r="N52" s="81" t="s">
        <v>400</v>
      </c>
      <c r="O52" s="87" t="str">
        <f t="shared" si="6"/>
        <v>ー</v>
      </c>
      <c r="P52" s="82" t="str">
        <f t="shared" si="7"/>
        <v>ー</v>
      </c>
    </row>
    <row r="53" spans="1:16" ht="15.75" customHeight="1">
      <c r="A53" s="96" t="str">
        <f>IF(データとりまとめシート!B37="","ー",データとりまとめシート!B37)</f>
        <v>ー</v>
      </c>
      <c r="B53" s="168" t="str">
        <f>IF(A53="ー","ー",データとりまとめシート!C37)</f>
        <v>ー</v>
      </c>
      <c r="C53" s="168"/>
      <c r="D53" s="82" t="str">
        <f>IF(データとりまとめシート!D37="","ー",IF(データとりまとめシート!D37=1,"男","女"))</f>
        <v>ー</v>
      </c>
      <c r="E53" s="209" t="str">
        <f>IF(データとりまとめシート!F37="","ー",データとりまとめシート!F37)</f>
        <v>ー</v>
      </c>
      <c r="F53" s="169"/>
      <c r="G53" s="87" t="str">
        <f t="shared" si="2"/>
        <v>ー</v>
      </c>
      <c r="H53" s="81" t="s">
        <v>400</v>
      </c>
      <c r="I53" s="87" t="str">
        <f t="shared" si="3"/>
        <v>ー</v>
      </c>
      <c r="J53" s="82" t="str">
        <f t="shared" si="4"/>
        <v>ー</v>
      </c>
      <c r="K53" s="209" t="str">
        <f>IF(データとりまとめシート!J37="","―",データとりまとめシート!J37)</f>
        <v>―</v>
      </c>
      <c r="L53" s="169"/>
      <c r="M53" s="87" t="str">
        <f t="shared" si="5"/>
        <v>ー</v>
      </c>
      <c r="N53" s="81" t="s">
        <v>400</v>
      </c>
      <c r="O53" s="87" t="str">
        <f t="shared" si="6"/>
        <v>ー</v>
      </c>
      <c r="P53" s="82" t="str">
        <f t="shared" si="7"/>
        <v>ー</v>
      </c>
    </row>
    <row r="54" spans="1:16" ht="15.75" customHeight="1">
      <c r="A54" s="96" t="str">
        <f>IF(データとりまとめシート!B38="","ー",データとりまとめシート!B38)</f>
        <v>ー</v>
      </c>
      <c r="B54" s="168" t="str">
        <f>IF(A54="ー","ー",データとりまとめシート!C38)</f>
        <v>ー</v>
      </c>
      <c r="C54" s="168"/>
      <c r="D54" s="82" t="str">
        <f>IF(データとりまとめシート!D38="","ー",IF(データとりまとめシート!D38=1,"男","女"))</f>
        <v>ー</v>
      </c>
      <c r="E54" s="209" t="str">
        <f>IF(データとりまとめシート!F38="","ー",データとりまとめシート!F38)</f>
        <v>ー</v>
      </c>
      <c r="F54" s="169"/>
      <c r="G54" s="87" t="str">
        <f t="shared" si="2"/>
        <v>ー</v>
      </c>
      <c r="H54" s="81" t="s">
        <v>400</v>
      </c>
      <c r="I54" s="87" t="str">
        <f t="shared" si="3"/>
        <v>ー</v>
      </c>
      <c r="J54" s="82" t="str">
        <f t="shared" si="4"/>
        <v>ー</v>
      </c>
      <c r="K54" s="209" t="str">
        <f>IF(データとりまとめシート!J38="","―",データとりまとめシート!J38)</f>
        <v>―</v>
      </c>
      <c r="L54" s="169"/>
      <c r="M54" s="87" t="str">
        <f t="shared" si="5"/>
        <v>ー</v>
      </c>
      <c r="N54" s="81" t="s">
        <v>400</v>
      </c>
      <c r="O54" s="87" t="str">
        <f t="shared" si="6"/>
        <v>ー</v>
      </c>
      <c r="P54" s="82" t="str">
        <f t="shared" si="7"/>
        <v>ー</v>
      </c>
    </row>
    <row r="55" spans="1:16" ht="15.75" customHeight="1">
      <c r="A55" s="96" t="str">
        <f>IF(データとりまとめシート!B39="","ー",データとりまとめシート!B39)</f>
        <v>ー</v>
      </c>
      <c r="B55" s="168" t="str">
        <f>IF(A55="ー","ー",データとりまとめシート!C39)</f>
        <v>ー</v>
      </c>
      <c r="C55" s="168"/>
      <c r="D55" s="82" t="str">
        <f>IF(データとりまとめシート!D39="","ー",IF(データとりまとめシート!D39=1,"男","女"))</f>
        <v>ー</v>
      </c>
      <c r="E55" s="209" t="str">
        <f>IF(データとりまとめシート!F39="","ー",データとりまとめシート!F39)</f>
        <v>ー</v>
      </c>
      <c r="F55" s="169"/>
      <c r="G55" s="87" t="str">
        <f t="shared" si="2"/>
        <v>ー</v>
      </c>
      <c r="H55" s="81" t="s">
        <v>400</v>
      </c>
      <c r="I55" s="87" t="str">
        <f t="shared" si="3"/>
        <v>ー</v>
      </c>
      <c r="J55" s="82" t="str">
        <f t="shared" si="4"/>
        <v>ー</v>
      </c>
      <c r="K55" s="209" t="str">
        <f>IF(データとりまとめシート!J39="","―",データとりまとめシート!J39)</f>
        <v>―</v>
      </c>
      <c r="L55" s="169"/>
      <c r="M55" s="87" t="str">
        <f t="shared" si="5"/>
        <v>ー</v>
      </c>
      <c r="N55" s="81" t="s">
        <v>400</v>
      </c>
      <c r="O55" s="87" t="str">
        <f t="shared" si="6"/>
        <v>ー</v>
      </c>
      <c r="P55" s="82" t="str">
        <f t="shared" si="7"/>
        <v>ー</v>
      </c>
    </row>
    <row r="56" spans="1:16" ht="15.75" customHeight="1">
      <c r="A56" s="96" t="str">
        <f>IF(データとりまとめシート!B40="","ー",データとりまとめシート!B40)</f>
        <v>ー</v>
      </c>
      <c r="B56" s="168" t="str">
        <f>IF(A56="ー","ー",データとりまとめシート!C40)</f>
        <v>ー</v>
      </c>
      <c r="C56" s="168"/>
      <c r="D56" s="82" t="str">
        <f>IF(データとりまとめシート!D40="","ー",IF(データとりまとめシート!D40=1,"男","女"))</f>
        <v>ー</v>
      </c>
      <c r="E56" s="209" t="str">
        <f>IF(データとりまとめシート!F40="","ー",データとりまとめシート!F40)</f>
        <v>ー</v>
      </c>
      <c r="F56" s="169"/>
      <c r="G56" s="87" t="str">
        <f t="shared" si="2"/>
        <v>ー</v>
      </c>
      <c r="H56" s="81" t="s">
        <v>400</v>
      </c>
      <c r="I56" s="87" t="str">
        <f t="shared" si="3"/>
        <v>ー</v>
      </c>
      <c r="J56" s="82" t="str">
        <f t="shared" si="4"/>
        <v>ー</v>
      </c>
      <c r="K56" s="209" t="str">
        <f>IF(データとりまとめシート!J40="","―",データとりまとめシート!J40)</f>
        <v>―</v>
      </c>
      <c r="L56" s="169"/>
      <c r="M56" s="87" t="str">
        <f t="shared" si="5"/>
        <v>ー</v>
      </c>
      <c r="N56" s="81" t="s">
        <v>400</v>
      </c>
      <c r="O56" s="87" t="str">
        <f t="shared" si="6"/>
        <v>ー</v>
      </c>
      <c r="P56" s="82" t="str">
        <f t="shared" si="7"/>
        <v>ー</v>
      </c>
    </row>
    <row r="57" spans="1:16" ht="15.75" customHeight="1">
      <c r="A57" s="96" t="str">
        <f>IF(データとりまとめシート!B41="","ー",データとりまとめシート!B41)</f>
        <v>ー</v>
      </c>
      <c r="B57" s="168" t="str">
        <f>IF(A57="ー","ー",データとりまとめシート!C41)</f>
        <v>ー</v>
      </c>
      <c r="C57" s="168"/>
      <c r="D57" s="82" t="str">
        <f>IF(データとりまとめシート!D41="","ー",IF(データとりまとめシート!D41=1,"男","女"))</f>
        <v>ー</v>
      </c>
      <c r="E57" s="209" t="str">
        <f>IF(データとりまとめシート!F41="","ー",データとりまとめシート!F41)</f>
        <v>ー</v>
      </c>
      <c r="F57" s="169"/>
      <c r="G57" s="87" t="str">
        <f t="shared" si="2"/>
        <v>ー</v>
      </c>
      <c r="H57" s="81" t="s">
        <v>400</v>
      </c>
      <c r="I57" s="87" t="str">
        <f t="shared" si="3"/>
        <v>ー</v>
      </c>
      <c r="J57" s="82" t="str">
        <f t="shared" si="4"/>
        <v>ー</v>
      </c>
      <c r="K57" s="209" t="str">
        <f>IF(データとりまとめシート!J41="","―",データとりまとめシート!J41)</f>
        <v>―</v>
      </c>
      <c r="L57" s="169"/>
      <c r="M57" s="87" t="str">
        <f t="shared" si="5"/>
        <v>ー</v>
      </c>
      <c r="N57" s="81" t="s">
        <v>400</v>
      </c>
      <c r="O57" s="87" t="str">
        <f t="shared" si="6"/>
        <v>ー</v>
      </c>
      <c r="P57" s="82" t="str">
        <f t="shared" si="7"/>
        <v>ー</v>
      </c>
    </row>
    <row r="58" spans="1:16" ht="15.75" customHeight="1">
      <c r="A58" s="96" t="str">
        <f>IF(データとりまとめシート!B42="","ー",データとりまとめシート!B42)</f>
        <v>ー</v>
      </c>
      <c r="B58" s="168" t="str">
        <f>IF(A58="ー","ー",データとりまとめシート!C42)</f>
        <v>ー</v>
      </c>
      <c r="C58" s="168"/>
      <c r="D58" s="82" t="str">
        <f>IF(データとりまとめシート!D42="","ー",IF(データとりまとめシート!D42=1,"男","女"))</f>
        <v>ー</v>
      </c>
      <c r="E58" s="209" t="str">
        <f>IF(データとりまとめシート!F42="","ー",データとりまとめシート!F42)</f>
        <v>ー</v>
      </c>
      <c r="F58" s="169"/>
      <c r="G58" s="87" t="str">
        <f t="shared" si="2"/>
        <v>ー</v>
      </c>
      <c r="H58" s="81" t="s">
        <v>400</v>
      </c>
      <c r="I58" s="87" t="str">
        <f t="shared" si="3"/>
        <v>ー</v>
      </c>
      <c r="J58" s="82" t="str">
        <f t="shared" si="4"/>
        <v>ー</v>
      </c>
      <c r="K58" s="209" t="str">
        <f>IF(データとりまとめシート!J42="","―",データとりまとめシート!J42)</f>
        <v>―</v>
      </c>
      <c r="L58" s="169"/>
      <c r="M58" s="87" t="str">
        <f t="shared" si="5"/>
        <v>ー</v>
      </c>
      <c r="N58" s="81" t="s">
        <v>400</v>
      </c>
      <c r="O58" s="87" t="str">
        <f t="shared" si="6"/>
        <v>ー</v>
      </c>
      <c r="P58" s="82" t="str">
        <f t="shared" si="7"/>
        <v>ー</v>
      </c>
    </row>
    <row r="59" spans="1:16" ht="15.75" customHeight="1">
      <c r="A59" s="96" t="str">
        <f>IF(データとりまとめシート!B43="","ー",データとりまとめシート!B43)</f>
        <v>ー</v>
      </c>
      <c r="B59" s="168" t="str">
        <f>IF(A59="ー","ー",データとりまとめシート!C43)</f>
        <v>ー</v>
      </c>
      <c r="C59" s="168"/>
      <c r="D59" s="82" t="str">
        <f>IF(データとりまとめシート!D43="","ー",IF(データとりまとめシート!D43=1,"男","女"))</f>
        <v>ー</v>
      </c>
      <c r="E59" s="209" t="str">
        <f>IF(データとりまとめシート!F43="","ー",データとりまとめシート!F43)</f>
        <v>ー</v>
      </c>
      <c r="F59" s="169"/>
      <c r="G59" s="87" t="str">
        <f t="shared" si="2"/>
        <v>ー</v>
      </c>
      <c r="H59" s="81" t="s">
        <v>400</v>
      </c>
      <c r="I59" s="87" t="str">
        <f t="shared" si="3"/>
        <v>ー</v>
      </c>
      <c r="J59" s="82" t="str">
        <f t="shared" si="4"/>
        <v>ー</v>
      </c>
      <c r="K59" s="209" t="str">
        <f>IF(データとりまとめシート!J43="","―",データとりまとめシート!J43)</f>
        <v>―</v>
      </c>
      <c r="L59" s="169"/>
      <c r="M59" s="87" t="str">
        <f t="shared" si="5"/>
        <v>ー</v>
      </c>
      <c r="N59" s="81" t="s">
        <v>400</v>
      </c>
      <c r="O59" s="87" t="str">
        <f t="shared" si="6"/>
        <v>ー</v>
      </c>
      <c r="P59" s="82" t="str">
        <f t="shared" si="7"/>
        <v>ー</v>
      </c>
    </row>
    <row r="60" spans="1:16" ht="15.75" customHeight="1">
      <c r="A60" s="96" t="str">
        <f>IF(データとりまとめシート!B44="","ー",データとりまとめシート!B44)</f>
        <v>ー</v>
      </c>
      <c r="B60" s="168" t="str">
        <f>IF(A60="ー","ー",データとりまとめシート!C44)</f>
        <v>ー</v>
      </c>
      <c r="C60" s="168"/>
      <c r="D60" s="82" t="str">
        <f>IF(データとりまとめシート!D44="","ー",IF(データとりまとめシート!D44=1,"男","女"))</f>
        <v>ー</v>
      </c>
      <c r="E60" s="209" t="str">
        <f>IF(データとりまとめシート!F44="","ー",データとりまとめシート!F44)</f>
        <v>ー</v>
      </c>
      <c r="F60" s="169"/>
      <c r="G60" s="87" t="str">
        <f t="shared" si="2"/>
        <v>ー</v>
      </c>
      <c r="H60" s="81" t="s">
        <v>400</v>
      </c>
      <c r="I60" s="87" t="str">
        <f t="shared" si="3"/>
        <v>ー</v>
      </c>
      <c r="J60" s="82" t="str">
        <f t="shared" si="4"/>
        <v>ー</v>
      </c>
      <c r="K60" s="209" t="str">
        <f>IF(データとりまとめシート!J44="","―",データとりまとめシート!J44)</f>
        <v>―</v>
      </c>
      <c r="L60" s="169"/>
      <c r="M60" s="87" t="str">
        <f t="shared" si="5"/>
        <v>ー</v>
      </c>
      <c r="N60" s="81" t="s">
        <v>400</v>
      </c>
      <c r="O60" s="87" t="str">
        <f t="shared" si="6"/>
        <v>ー</v>
      </c>
      <c r="P60" s="82" t="str">
        <f t="shared" si="7"/>
        <v>ー</v>
      </c>
    </row>
    <row r="61" spans="1:16" ht="15.75" customHeight="1">
      <c r="A61" s="96" t="str">
        <f>IF(データとりまとめシート!B45="","ー",データとりまとめシート!B45)</f>
        <v>ー</v>
      </c>
      <c r="B61" s="168" t="str">
        <f>IF(A61="ー","ー",データとりまとめシート!C45)</f>
        <v>ー</v>
      </c>
      <c r="C61" s="168"/>
      <c r="D61" s="82" t="str">
        <f>IF(データとりまとめシート!D45="","ー",IF(データとりまとめシート!D45=1,"男","女"))</f>
        <v>ー</v>
      </c>
      <c r="E61" s="209" t="str">
        <f>IF(データとりまとめシート!F45="","ー",データとりまとめシート!F45)</f>
        <v>ー</v>
      </c>
      <c r="F61" s="169"/>
      <c r="G61" s="87" t="str">
        <f t="shared" si="2"/>
        <v>ー</v>
      </c>
      <c r="H61" s="81" t="s">
        <v>400</v>
      </c>
      <c r="I61" s="87" t="str">
        <f t="shared" si="3"/>
        <v>ー</v>
      </c>
      <c r="J61" s="82" t="str">
        <f t="shared" si="4"/>
        <v>ー</v>
      </c>
      <c r="K61" s="209" t="str">
        <f>IF(データとりまとめシート!J45="","―",データとりまとめシート!J45)</f>
        <v>―</v>
      </c>
      <c r="L61" s="169"/>
      <c r="M61" s="87" t="str">
        <f t="shared" si="5"/>
        <v>ー</v>
      </c>
      <c r="N61" s="81" t="s">
        <v>400</v>
      </c>
      <c r="O61" s="87" t="str">
        <f t="shared" si="6"/>
        <v>ー</v>
      </c>
      <c r="P61" s="82" t="str">
        <f t="shared" si="7"/>
        <v>ー</v>
      </c>
    </row>
    <row r="62" spans="1:16" ht="15.75" customHeight="1">
      <c r="A62" s="96" t="str">
        <f>IF(データとりまとめシート!B46="","ー",データとりまとめシート!B46)</f>
        <v>ー</v>
      </c>
      <c r="B62" s="168" t="str">
        <f>IF(A62="ー","ー",データとりまとめシート!C46)</f>
        <v>ー</v>
      </c>
      <c r="C62" s="168"/>
      <c r="D62" s="82" t="str">
        <f>IF(データとりまとめシート!D46="","ー",IF(データとりまとめシート!D46=1,"男","女"))</f>
        <v>ー</v>
      </c>
      <c r="E62" s="209" t="str">
        <f>IF(データとりまとめシート!F46="","ー",データとりまとめシート!F46)</f>
        <v>ー</v>
      </c>
      <c r="F62" s="169"/>
      <c r="G62" s="87" t="str">
        <f t="shared" si="2"/>
        <v>ー</v>
      </c>
      <c r="H62" s="81" t="s">
        <v>400</v>
      </c>
      <c r="I62" s="87" t="str">
        <f t="shared" si="3"/>
        <v>ー</v>
      </c>
      <c r="J62" s="82" t="str">
        <f t="shared" si="4"/>
        <v>ー</v>
      </c>
      <c r="K62" s="209" t="str">
        <f>IF(データとりまとめシート!J46="","―",データとりまとめシート!J46)</f>
        <v>―</v>
      </c>
      <c r="L62" s="169"/>
      <c r="M62" s="87" t="str">
        <f t="shared" si="5"/>
        <v>ー</v>
      </c>
      <c r="N62" s="81" t="s">
        <v>400</v>
      </c>
      <c r="O62" s="87" t="str">
        <f t="shared" si="6"/>
        <v>ー</v>
      </c>
      <c r="P62" s="82" t="str">
        <f t="shared" si="7"/>
        <v>ー</v>
      </c>
    </row>
    <row r="63" spans="1:16" ht="15.75" customHeight="1">
      <c r="A63" s="96" t="str">
        <f>IF(データとりまとめシート!B47="","ー",データとりまとめシート!B47)</f>
        <v>ー</v>
      </c>
      <c r="B63" s="168" t="str">
        <f>IF(A63="ー","ー",データとりまとめシート!C47)</f>
        <v>ー</v>
      </c>
      <c r="C63" s="168"/>
      <c r="D63" s="82" t="str">
        <f>IF(データとりまとめシート!D47="","ー",IF(データとりまとめシート!D47=1,"男","女"))</f>
        <v>ー</v>
      </c>
      <c r="E63" s="209" t="str">
        <f>IF(データとりまとめシート!F47="","ー",データとりまとめシート!F47)</f>
        <v>ー</v>
      </c>
      <c r="F63" s="169"/>
      <c r="G63" s="87" t="str">
        <f t="shared" si="2"/>
        <v>ー</v>
      </c>
      <c r="H63" s="81" t="s">
        <v>400</v>
      </c>
      <c r="I63" s="87" t="str">
        <f t="shared" si="3"/>
        <v>ー</v>
      </c>
      <c r="J63" s="82" t="str">
        <f t="shared" si="4"/>
        <v>ー</v>
      </c>
      <c r="K63" s="209" t="str">
        <f>IF(データとりまとめシート!J47="","―",データとりまとめシート!J47)</f>
        <v>―</v>
      </c>
      <c r="L63" s="169"/>
      <c r="M63" s="87" t="str">
        <f t="shared" si="5"/>
        <v>ー</v>
      </c>
      <c r="N63" s="81" t="s">
        <v>400</v>
      </c>
      <c r="O63" s="87" t="str">
        <f t="shared" si="6"/>
        <v>ー</v>
      </c>
      <c r="P63" s="82" t="str">
        <f t="shared" si="7"/>
        <v>ー</v>
      </c>
    </row>
    <row r="64" spans="1:16" ht="15.75" customHeight="1">
      <c r="A64" s="96" t="str">
        <f>IF(データとりまとめシート!B48="","ー",データとりまとめシート!B48)</f>
        <v>ー</v>
      </c>
      <c r="B64" s="168" t="str">
        <f>IF(A64="ー","ー",データとりまとめシート!C48)</f>
        <v>ー</v>
      </c>
      <c r="C64" s="168"/>
      <c r="D64" s="82" t="str">
        <f>IF(データとりまとめシート!D48="","ー",IF(データとりまとめシート!D48=1,"男","女"))</f>
        <v>ー</v>
      </c>
      <c r="E64" s="209" t="str">
        <f>IF(データとりまとめシート!F48="","ー",データとりまとめシート!F48)</f>
        <v>ー</v>
      </c>
      <c r="F64" s="169"/>
      <c r="G64" s="87" t="str">
        <f t="shared" si="2"/>
        <v>ー</v>
      </c>
      <c r="H64" s="81" t="s">
        <v>400</v>
      </c>
      <c r="I64" s="87" t="str">
        <f t="shared" si="3"/>
        <v>ー</v>
      </c>
      <c r="J64" s="82" t="str">
        <f t="shared" si="4"/>
        <v>ー</v>
      </c>
      <c r="K64" s="209" t="str">
        <f>IF(データとりまとめシート!J48="","―",データとりまとめシート!J48)</f>
        <v>―</v>
      </c>
      <c r="L64" s="169"/>
      <c r="M64" s="87" t="str">
        <f t="shared" si="5"/>
        <v>ー</v>
      </c>
      <c r="N64" s="81" t="s">
        <v>400</v>
      </c>
      <c r="O64" s="87" t="str">
        <f t="shared" si="6"/>
        <v>ー</v>
      </c>
      <c r="P64" s="82" t="str">
        <f t="shared" si="7"/>
        <v>ー</v>
      </c>
    </row>
    <row r="65" spans="1:16" ht="15.75" customHeight="1">
      <c r="A65" s="96" t="str">
        <f>IF(データとりまとめシート!B49="","ー",データとりまとめシート!B49)</f>
        <v>ー</v>
      </c>
      <c r="B65" s="168" t="str">
        <f>IF(A65="ー","ー",データとりまとめシート!C49)</f>
        <v>ー</v>
      </c>
      <c r="C65" s="168"/>
      <c r="D65" s="82" t="str">
        <f>IF(データとりまとめシート!D49="","ー",IF(データとりまとめシート!D49=1,"男","女"))</f>
        <v>ー</v>
      </c>
      <c r="E65" s="209" t="str">
        <f>IF(データとりまとめシート!F49="","ー",データとりまとめシート!F49)</f>
        <v>ー</v>
      </c>
      <c r="F65" s="169"/>
      <c r="G65" s="87" t="str">
        <f t="shared" si="2"/>
        <v>ー</v>
      </c>
      <c r="H65" s="81" t="s">
        <v>400</v>
      </c>
      <c r="I65" s="87" t="str">
        <f t="shared" si="3"/>
        <v>ー</v>
      </c>
      <c r="J65" s="82" t="str">
        <f t="shared" si="4"/>
        <v>ー</v>
      </c>
      <c r="K65" s="209" t="str">
        <f>IF(データとりまとめシート!J49="","―",データとりまとめシート!J49)</f>
        <v>―</v>
      </c>
      <c r="L65" s="169"/>
      <c r="M65" s="87" t="str">
        <f t="shared" si="5"/>
        <v>ー</v>
      </c>
      <c r="N65" s="81" t="s">
        <v>400</v>
      </c>
      <c r="O65" s="87" t="str">
        <f t="shared" si="6"/>
        <v>ー</v>
      </c>
      <c r="P65" s="82" t="str">
        <f t="shared" si="7"/>
        <v>ー</v>
      </c>
    </row>
    <row r="66" spans="1:16" ht="15.75" customHeight="1">
      <c r="A66" s="96" t="str">
        <f>IF(データとりまとめシート!B50="","ー",データとりまとめシート!B50)</f>
        <v>ー</v>
      </c>
      <c r="B66" s="168" t="str">
        <f>IF(A66="ー","ー",データとりまとめシート!C50)</f>
        <v>ー</v>
      </c>
      <c r="C66" s="168"/>
      <c r="D66" s="82" t="str">
        <f>IF(データとりまとめシート!D50="","ー",IF(データとりまとめシート!D50=1,"男","女"))</f>
        <v>ー</v>
      </c>
      <c r="E66" s="209" t="str">
        <f>IF(データとりまとめシート!F50="","ー",データとりまとめシート!F50)</f>
        <v>ー</v>
      </c>
      <c r="F66" s="169"/>
      <c r="G66" s="87" t="str">
        <f t="shared" si="2"/>
        <v>ー</v>
      </c>
      <c r="H66" s="81" t="s">
        <v>400</v>
      </c>
      <c r="I66" s="87" t="str">
        <f t="shared" si="3"/>
        <v>ー</v>
      </c>
      <c r="J66" s="82" t="str">
        <f t="shared" si="4"/>
        <v>ー</v>
      </c>
      <c r="K66" s="209" t="str">
        <f>IF(データとりまとめシート!J50="","―",データとりまとめシート!J50)</f>
        <v>―</v>
      </c>
      <c r="L66" s="169"/>
      <c r="M66" s="87" t="str">
        <f t="shared" si="5"/>
        <v>ー</v>
      </c>
      <c r="N66" s="81" t="s">
        <v>400</v>
      </c>
      <c r="O66" s="87" t="str">
        <f t="shared" si="6"/>
        <v>ー</v>
      </c>
      <c r="P66" s="82" t="str">
        <f t="shared" si="7"/>
        <v>ー</v>
      </c>
    </row>
    <row r="67" spans="1:16" ht="15.75" customHeight="1">
      <c r="A67" s="96" t="str">
        <f>IF(データとりまとめシート!B51="","ー",データとりまとめシート!B51)</f>
        <v>ー</v>
      </c>
      <c r="B67" s="168" t="str">
        <f>IF(A67="ー","ー",データとりまとめシート!C51)</f>
        <v>ー</v>
      </c>
      <c r="C67" s="168"/>
      <c r="D67" s="82" t="str">
        <f>IF(データとりまとめシート!D51="","ー",IF(データとりまとめシート!D51=1,"男","女"))</f>
        <v>ー</v>
      </c>
      <c r="E67" s="209" t="str">
        <f>IF(データとりまとめシート!F51="","ー",データとりまとめシート!F51)</f>
        <v>ー</v>
      </c>
      <c r="F67" s="169"/>
      <c r="G67" s="87" t="str">
        <f t="shared" si="2"/>
        <v>ー</v>
      </c>
      <c r="H67" s="81" t="s">
        <v>400</v>
      </c>
      <c r="I67" s="87" t="str">
        <f t="shared" si="3"/>
        <v>ー</v>
      </c>
      <c r="J67" s="82" t="str">
        <f t="shared" si="4"/>
        <v>ー</v>
      </c>
      <c r="K67" s="209" t="str">
        <f>IF(データとりまとめシート!J51="","―",データとりまとめシート!J51)</f>
        <v>―</v>
      </c>
      <c r="L67" s="169"/>
      <c r="M67" s="87" t="str">
        <f t="shared" si="5"/>
        <v>ー</v>
      </c>
      <c r="N67" s="81" t="s">
        <v>400</v>
      </c>
      <c r="O67" s="87" t="str">
        <f t="shared" si="6"/>
        <v>ー</v>
      </c>
      <c r="P67" s="82" t="str">
        <f t="shared" si="7"/>
        <v>ー</v>
      </c>
    </row>
    <row r="68" spans="1:16" ht="15.75" customHeight="1">
      <c r="A68" s="96" t="str">
        <f>IF(データとりまとめシート!B52="","ー",データとりまとめシート!B52)</f>
        <v>ー</v>
      </c>
      <c r="B68" s="168" t="str">
        <f>IF(A68="ー","ー",データとりまとめシート!C52)</f>
        <v>ー</v>
      </c>
      <c r="C68" s="168"/>
      <c r="D68" s="82" t="str">
        <f>IF(データとりまとめシート!D52="","ー",IF(データとりまとめシート!D52=1,"男","女"))</f>
        <v>ー</v>
      </c>
      <c r="E68" s="209" t="str">
        <f>IF(データとりまとめシート!F52="","ー",データとりまとめシート!F52)</f>
        <v>ー</v>
      </c>
      <c r="F68" s="169"/>
      <c r="G68" s="87" t="str">
        <f t="shared" si="2"/>
        <v>ー</v>
      </c>
      <c r="H68" s="81" t="s">
        <v>400</v>
      </c>
      <c r="I68" s="87" t="str">
        <f t="shared" si="3"/>
        <v>ー</v>
      </c>
      <c r="J68" s="82" t="str">
        <f t="shared" si="4"/>
        <v>ー</v>
      </c>
      <c r="K68" s="209" t="str">
        <f>IF(データとりまとめシート!J52="","―",データとりまとめシート!J52)</f>
        <v>―</v>
      </c>
      <c r="L68" s="169"/>
      <c r="M68" s="87" t="str">
        <f t="shared" si="5"/>
        <v>ー</v>
      </c>
      <c r="N68" s="81" t="s">
        <v>400</v>
      </c>
      <c r="O68" s="87" t="str">
        <f t="shared" si="6"/>
        <v>ー</v>
      </c>
      <c r="P68" s="82" t="str">
        <f t="shared" si="7"/>
        <v>ー</v>
      </c>
    </row>
    <row r="69" spans="1:16" ht="15.75" customHeight="1">
      <c r="A69" s="96" t="str">
        <f>IF(データとりまとめシート!B53="","ー",データとりまとめシート!B53)</f>
        <v>ー</v>
      </c>
      <c r="B69" s="168" t="str">
        <f>IF(A69="ー","ー",データとりまとめシート!C53)</f>
        <v>ー</v>
      </c>
      <c r="C69" s="168"/>
      <c r="D69" s="82" t="str">
        <f>IF(データとりまとめシート!D53="","ー",IF(データとりまとめシート!D53=1,"男","女"))</f>
        <v>ー</v>
      </c>
      <c r="E69" s="209" t="str">
        <f>IF(データとりまとめシート!F53="","ー",データとりまとめシート!F53)</f>
        <v>ー</v>
      </c>
      <c r="F69" s="169"/>
      <c r="G69" s="87" t="str">
        <f t="shared" si="2"/>
        <v>ー</v>
      </c>
      <c r="H69" s="81" t="s">
        <v>400</v>
      </c>
      <c r="I69" s="87" t="str">
        <f t="shared" si="3"/>
        <v>ー</v>
      </c>
      <c r="J69" s="82" t="str">
        <f t="shared" si="4"/>
        <v>ー</v>
      </c>
      <c r="K69" s="209" t="str">
        <f>IF(データとりまとめシート!J53="","―",データとりまとめシート!J53)</f>
        <v>―</v>
      </c>
      <c r="L69" s="169"/>
      <c r="M69" s="87" t="str">
        <f t="shared" si="5"/>
        <v>ー</v>
      </c>
      <c r="N69" s="81" t="s">
        <v>400</v>
      </c>
      <c r="O69" s="87" t="str">
        <f t="shared" si="6"/>
        <v>ー</v>
      </c>
      <c r="P69" s="82" t="str">
        <f t="shared" si="7"/>
        <v>ー</v>
      </c>
    </row>
    <row r="70" spans="1:16" ht="15.75" customHeight="1">
      <c r="A70" s="96" t="str">
        <f>IF(データとりまとめシート!B54="","ー",データとりまとめシート!B54)</f>
        <v>ー</v>
      </c>
      <c r="B70" s="168" t="str">
        <f>IF(A70="ー","ー",データとりまとめシート!C54)</f>
        <v>ー</v>
      </c>
      <c r="C70" s="168"/>
      <c r="D70" s="82" t="str">
        <f>IF(データとりまとめシート!D54="","ー",IF(データとりまとめシート!D54=1,"男","女"))</f>
        <v>ー</v>
      </c>
      <c r="E70" s="209" t="str">
        <f>IF(データとりまとめシート!F54="","ー",データとりまとめシート!F54)</f>
        <v>ー</v>
      </c>
      <c r="F70" s="169"/>
      <c r="G70" s="87" t="str">
        <f t="shared" si="2"/>
        <v>ー</v>
      </c>
      <c r="H70" s="81" t="s">
        <v>400</v>
      </c>
      <c r="I70" s="87" t="str">
        <f t="shared" si="3"/>
        <v>ー</v>
      </c>
      <c r="J70" s="82" t="str">
        <f t="shared" si="4"/>
        <v>ー</v>
      </c>
      <c r="K70" s="209" t="str">
        <f>IF(データとりまとめシート!J54="","―",データとりまとめシート!J54)</f>
        <v>―</v>
      </c>
      <c r="L70" s="169"/>
      <c r="M70" s="87" t="str">
        <f t="shared" si="5"/>
        <v>ー</v>
      </c>
      <c r="N70" s="81" t="s">
        <v>400</v>
      </c>
      <c r="O70" s="87" t="str">
        <f t="shared" si="6"/>
        <v>ー</v>
      </c>
      <c r="P70" s="82" t="str">
        <f t="shared" si="7"/>
        <v>ー</v>
      </c>
    </row>
    <row r="71" spans="1:16" ht="15.75" customHeight="1">
      <c r="A71" s="96" t="str">
        <f>IF(データとりまとめシート!B55="","ー",データとりまとめシート!B55)</f>
        <v>ー</v>
      </c>
      <c r="B71" s="168" t="str">
        <f>IF(A71="ー","ー",データとりまとめシート!C55)</f>
        <v>ー</v>
      </c>
      <c r="C71" s="168"/>
      <c r="D71" s="82" t="str">
        <f>IF(データとりまとめシート!D55="","ー",IF(データとりまとめシート!D55=1,"男","女"))</f>
        <v>ー</v>
      </c>
      <c r="E71" s="209" t="str">
        <f>IF(データとりまとめシート!F55="","ー",データとりまとめシート!F55)</f>
        <v>ー</v>
      </c>
      <c r="F71" s="169"/>
      <c r="G71" s="87" t="str">
        <f t="shared" si="2"/>
        <v>ー</v>
      </c>
      <c r="H71" s="81" t="s">
        <v>400</v>
      </c>
      <c r="I71" s="87" t="str">
        <f t="shared" si="3"/>
        <v>ー</v>
      </c>
      <c r="J71" s="82" t="str">
        <f t="shared" si="4"/>
        <v>ー</v>
      </c>
      <c r="K71" s="209" t="str">
        <f>IF(データとりまとめシート!J55="","―",データとりまとめシート!J55)</f>
        <v>―</v>
      </c>
      <c r="L71" s="169"/>
      <c r="M71" s="87" t="str">
        <f t="shared" si="5"/>
        <v>ー</v>
      </c>
      <c r="N71" s="81" t="s">
        <v>400</v>
      </c>
      <c r="O71" s="87" t="str">
        <f t="shared" si="6"/>
        <v>ー</v>
      </c>
      <c r="P71" s="82" t="str">
        <f t="shared" si="7"/>
        <v>ー</v>
      </c>
    </row>
    <row r="72" spans="1:16" ht="15.75" customHeight="1">
      <c r="A72" s="96" t="str">
        <f>IF(データとりまとめシート!B56="","ー",データとりまとめシート!B56)</f>
        <v>ー</v>
      </c>
      <c r="B72" s="168" t="str">
        <f>IF(A72="ー","ー",データとりまとめシート!C56)</f>
        <v>ー</v>
      </c>
      <c r="C72" s="168"/>
      <c r="D72" s="82" t="str">
        <f>IF(データとりまとめシート!D56="","ー",IF(データとりまとめシート!D56=1,"男","女"))</f>
        <v>ー</v>
      </c>
      <c r="E72" s="209" t="str">
        <f>IF(データとりまとめシート!F56="","ー",データとりまとめシート!F56)</f>
        <v>ー</v>
      </c>
      <c r="F72" s="169"/>
      <c r="G72" s="87" t="str">
        <f t="shared" si="2"/>
        <v>ー</v>
      </c>
      <c r="H72" s="81" t="s">
        <v>400</v>
      </c>
      <c r="I72" s="87" t="str">
        <f t="shared" si="3"/>
        <v>ー</v>
      </c>
      <c r="J72" s="82" t="str">
        <f t="shared" si="4"/>
        <v>ー</v>
      </c>
      <c r="K72" s="209" t="str">
        <f>IF(データとりまとめシート!J56="","―",データとりまとめシート!J56)</f>
        <v>―</v>
      </c>
      <c r="L72" s="169"/>
      <c r="M72" s="87" t="str">
        <f t="shared" si="5"/>
        <v>ー</v>
      </c>
      <c r="N72" s="81" t="s">
        <v>400</v>
      </c>
      <c r="O72" s="87" t="str">
        <f t="shared" si="6"/>
        <v>ー</v>
      </c>
      <c r="P72" s="82" t="str">
        <f t="shared" si="7"/>
        <v>ー</v>
      </c>
    </row>
    <row r="73" spans="1:16" ht="15.75" customHeight="1">
      <c r="A73" s="96" t="str">
        <f>IF(データとりまとめシート!B57="","ー",データとりまとめシート!B57)</f>
        <v>ー</v>
      </c>
      <c r="B73" s="168" t="str">
        <f>IF(A73="ー","ー",データとりまとめシート!C57)</f>
        <v>ー</v>
      </c>
      <c r="C73" s="168"/>
      <c r="D73" s="82" t="str">
        <f>IF(データとりまとめシート!D57="","ー",IF(データとりまとめシート!D57=1,"男","女"))</f>
        <v>ー</v>
      </c>
      <c r="E73" s="209" t="str">
        <f>IF(データとりまとめシート!F57="","ー",データとりまとめシート!F57)</f>
        <v>ー</v>
      </c>
      <c r="F73" s="169"/>
      <c r="G73" s="87" t="str">
        <f t="shared" si="2"/>
        <v>ー</v>
      </c>
      <c r="H73" s="81" t="s">
        <v>400</v>
      </c>
      <c r="I73" s="87" t="str">
        <f t="shared" si="3"/>
        <v>ー</v>
      </c>
      <c r="J73" s="82" t="str">
        <f t="shared" si="4"/>
        <v>ー</v>
      </c>
      <c r="K73" s="209" t="str">
        <f>IF(データとりまとめシート!J57="","―",データとりまとめシート!J57)</f>
        <v>―</v>
      </c>
      <c r="L73" s="169"/>
      <c r="M73" s="87" t="str">
        <f t="shared" si="5"/>
        <v>ー</v>
      </c>
      <c r="N73" s="81" t="s">
        <v>400</v>
      </c>
      <c r="O73" s="87" t="str">
        <f t="shared" si="6"/>
        <v>ー</v>
      </c>
      <c r="P73" s="82" t="str">
        <f t="shared" si="7"/>
        <v>ー</v>
      </c>
    </row>
    <row r="74" spans="1:16" ht="15.75" customHeight="1">
      <c r="A74" s="96" t="str">
        <f>IF(データとりまとめシート!B58="","ー",データとりまとめシート!B58)</f>
        <v>ー</v>
      </c>
      <c r="B74" s="168" t="str">
        <f>IF(A74="ー","ー",データとりまとめシート!C58)</f>
        <v>ー</v>
      </c>
      <c r="C74" s="168"/>
      <c r="D74" s="82" t="str">
        <f>IF(データとりまとめシート!D58="","ー",IF(データとりまとめシート!D58=1,"男","女"))</f>
        <v>ー</v>
      </c>
      <c r="E74" s="209" t="str">
        <f>IF(データとりまとめシート!F58="","ー",データとりまとめシート!F58)</f>
        <v>ー</v>
      </c>
      <c r="F74" s="169"/>
      <c r="G74" s="87" t="str">
        <f t="shared" si="2"/>
        <v>ー</v>
      </c>
      <c r="H74" s="81" t="s">
        <v>400</v>
      </c>
      <c r="I74" s="87" t="str">
        <f t="shared" si="3"/>
        <v>ー</v>
      </c>
      <c r="J74" s="82" t="str">
        <f t="shared" si="4"/>
        <v>ー</v>
      </c>
      <c r="K74" s="209" t="str">
        <f>IF(データとりまとめシート!J58="","―",データとりまとめシート!J58)</f>
        <v>―</v>
      </c>
      <c r="L74" s="169"/>
      <c r="M74" s="87" t="str">
        <f t="shared" si="5"/>
        <v>ー</v>
      </c>
      <c r="N74" s="81" t="s">
        <v>400</v>
      </c>
      <c r="O74" s="87" t="str">
        <f t="shared" si="6"/>
        <v>ー</v>
      </c>
      <c r="P74" s="82" t="str">
        <f t="shared" si="7"/>
        <v>ー</v>
      </c>
    </row>
    <row r="75" spans="1:16" ht="15.75" customHeight="1">
      <c r="A75" s="96" t="str">
        <f>IF(データとりまとめシート!B59="","ー",データとりまとめシート!B59)</f>
        <v>ー</v>
      </c>
      <c r="B75" s="168" t="str">
        <f>IF(A75="ー","ー",データとりまとめシート!C59)</f>
        <v>ー</v>
      </c>
      <c r="C75" s="168"/>
      <c r="D75" s="82" t="str">
        <f>IF(データとりまとめシート!D59="","ー",IF(データとりまとめシート!D59=1,"男","女"))</f>
        <v>ー</v>
      </c>
      <c r="E75" s="209" t="str">
        <f>IF(データとりまとめシート!F59="","ー",データとりまとめシート!F59)</f>
        <v>ー</v>
      </c>
      <c r="F75" s="169"/>
      <c r="G75" s="87" t="str">
        <f t="shared" si="2"/>
        <v>ー</v>
      </c>
      <c r="H75" s="81" t="s">
        <v>400</v>
      </c>
      <c r="I75" s="87" t="str">
        <f t="shared" si="3"/>
        <v>ー</v>
      </c>
      <c r="J75" s="82" t="str">
        <f t="shared" si="4"/>
        <v>ー</v>
      </c>
      <c r="K75" s="209" t="str">
        <f>IF(データとりまとめシート!J59="","―",データとりまとめシート!J59)</f>
        <v>―</v>
      </c>
      <c r="L75" s="169"/>
      <c r="M75" s="87" t="str">
        <f t="shared" si="5"/>
        <v>ー</v>
      </c>
      <c r="N75" s="81" t="s">
        <v>400</v>
      </c>
      <c r="O75" s="87" t="str">
        <f t="shared" si="6"/>
        <v>ー</v>
      </c>
      <c r="P75" s="82" t="str">
        <f t="shared" si="7"/>
        <v>ー</v>
      </c>
    </row>
    <row r="76" spans="1:16" ht="15.75" customHeight="1">
      <c r="A76" s="96" t="str">
        <f>IF(データとりまとめシート!B60="","ー",データとりまとめシート!B60)</f>
        <v>ー</v>
      </c>
      <c r="B76" s="168" t="str">
        <f>IF(A76="ー","ー",データとりまとめシート!C60)</f>
        <v>ー</v>
      </c>
      <c r="C76" s="168"/>
      <c r="D76" s="82" t="str">
        <f>IF(データとりまとめシート!D60="","ー",IF(データとりまとめシート!D60=1,"男","女"))</f>
        <v>ー</v>
      </c>
      <c r="E76" s="209" t="str">
        <f>IF(データとりまとめシート!F60="","ー",データとりまとめシート!F60)</f>
        <v>ー</v>
      </c>
      <c r="F76" s="169"/>
      <c r="G76" s="87" t="str">
        <f t="shared" si="2"/>
        <v>ー</v>
      </c>
      <c r="H76" s="81" t="s">
        <v>400</v>
      </c>
      <c r="I76" s="87" t="str">
        <f t="shared" si="3"/>
        <v>ー</v>
      </c>
      <c r="J76" s="82" t="str">
        <f t="shared" si="4"/>
        <v>ー</v>
      </c>
      <c r="K76" s="209" t="str">
        <f>IF(データとりまとめシート!J60="","―",データとりまとめシート!J60)</f>
        <v>―</v>
      </c>
      <c r="L76" s="169"/>
      <c r="M76" s="87" t="str">
        <f t="shared" si="5"/>
        <v>ー</v>
      </c>
      <c r="N76" s="81" t="s">
        <v>400</v>
      </c>
      <c r="O76" s="87" t="str">
        <f t="shared" si="6"/>
        <v>ー</v>
      </c>
      <c r="P76" s="82" t="str">
        <f t="shared" si="7"/>
        <v>ー</v>
      </c>
    </row>
    <row r="77" spans="1:16" ht="15.75" customHeight="1">
      <c r="A77" s="96" t="str">
        <f>IF(データとりまとめシート!B61="","ー",データとりまとめシート!B61)</f>
        <v>ー</v>
      </c>
      <c r="B77" s="168" t="str">
        <f>IF(A77="ー","ー",データとりまとめシート!C61)</f>
        <v>ー</v>
      </c>
      <c r="C77" s="168"/>
      <c r="D77" s="82" t="str">
        <f>IF(データとりまとめシート!D61="","ー",IF(データとりまとめシート!D61=1,"男","女"))</f>
        <v>ー</v>
      </c>
      <c r="E77" s="209" t="str">
        <f>IF(データとりまとめシート!F61="","ー",データとりまとめシート!F61)</f>
        <v>ー</v>
      </c>
      <c r="F77" s="169"/>
      <c r="G77" s="87" t="str">
        <f t="shared" si="2"/>
        <v>ー</v>
      </c>
      <c r="H77" s="81" t="s">
        <v>400</v>
      </c>
      <c r="I77" s="87" t="str">
        <f t="shared" si="3"/>
        <v>ー</v>
      </c>
      <c r="J77" s="82" t="str">
        <f t="shared" si="4"/>
        <v>ー</v>
      </c>
      <c r="K77" s="209" t="str">
        <f>IF(データとりまとめシート!J61="","―",データとりまとめシート!J61)</f>
        <v>―</v>
      </c>
      <c r="L77" s="169"/>
      <c r="M77" s="87" t="str">
        <f t="shared" si="5"/>
        <v>ー</v>
      </c>
      <c r="N77" s="81" t="s">
        <v>400</v>
      </c>
      <c r="O77" s="87" t="str">
        <f t="shared" si="6"/>
        <v>ー</v>
      </c>
      <c r="P77" s="82" t="str">
        <f t="shared" si="7"/>
        <v>ー</v>
      </c>
    </row>
    <row r="78" spans="1:16" ht="15.75" customHeight="1">
      <c r="A78" s="96" t="str">
        <f>IF(データとりまとめシート!B62="","ー",データとりまとめシート!B62)</f>
        <v>ー</v>
      </c>
      <c r="B78" s="168" t="str">
        <f>IF(A78="ー","ー",データとりまとめシート!C62)</f>
        <v>ー</v>
      </c>
      <c r="C78" s="168"/>
      <c r="D78" s="82" t="str">
        <f>IF(データとりまとめシート!D62="","ー",IF(データとりまとめシート!D62=1,"男","女"))</f>
        <v>ー</v>
      </c>
      <c r="E78" s="209" t="str">
        <f>IF(データとりまとめシート!F62="","ー",データとりまとめシート!F62)</f>
        <v>ー</v>
      </c>
      <c r="F78" s="169"/>
      <c r="G78" s="87" t="str">
        <f t="shared" si="2"/>
        <v>ー</v>
      </c>
      <c r="H78" s="81" t="s">
        <v>400</v>
      </c>
      <c r="I78" s="87" t="str">
        <f t="shared" si="3"/>
        <v>ー</v>
      </c>
      <c r="J78" s="82" t="str">
        <f t="shared" si="4"/>
        <v>ー</v>
      </c>
      <c r="K78" s="209" t="str">
        <f>IF(データとりまとめシート!J62="","―",データとりまとめシート!J62)</f>
        <v>―</v>
      </c>
      <c r="L78" s="169"/>
      <c r="M78" s="87" t="str">
        <f t="shared" si="5"/>
        <v>ー</v>
      </c>
      <c r="N78" s="81" t="s">
        <v>400</v>
      </c>
      <c r="O78" s="87" t="str">
        <f t="shared" si="6"/>
        <v>ー</v>
      </c>
      <c r="P78" s="82" t="str">
        <f t="shared" si="7"/>
        <v>ー</v>
      </c>
    </row>
    <row r="79" spans="1:16" ht="15.75" customHeight="1">
      <c r="A79" s="96" t="str">
        <f>IF(データとりまとめシート!B63="","ー",データとりまとめシート!B63)</f>
        <v>ー</v>
      </c>
      <c r="B79" s="168" t="str">
        <f>IF(A79="ー","ー",データとりまとめシート!C63)</f>
        <v>ー</v>
      </c>
      <c r="C79" s="168"/>
      <c r="D79" s="82" t="str">
        <f>IF(データとりまとめシート!D63="","ー",IF(データとりまとめシート!D63=1,"男","女"))</f>
        <v>ー</v>
      </c>
      <c r="E79" s="209" t="str">
        <f>IF(データとりまとめシート!F63="","ー",データとりまとめシート!F63)</f>
        <v>ー</v>
      </c>
      <c r="F79" s="169"/>
      <c r="G79" s="87" t="str">
        <f t="shared" si="2"/>
        <v>ー</v>
      </c>
      <c r="H79" s="81" t="s">
        <v>400</v>
      </c>
      <c r="I79" s="87" t="str">
        <f t="shared" si="3"/>
        <v>ー</v>
      </c>
      <c r="J79" s="82" t="str">
        <f t="shared" si="4"/>
        <v>ー</v>
      </c>
      <c r="K79" s="209" t="str">
        <f>IF(データとりまとめシート!J63="","―",データとりまとめシート!J63)</f>
        <v>―</v>
      </c>
      <c r="L79" s="169"/>
      <c r="M79" s="87" t="str">
        <f t="shared" si="5"/>
        <v>ー</v>
      </c>
      <c r="N79" s="81" t="s">
        <v>400</v>
      </c>
      <c r="O79" s="87" t="str">
        <f t="shared" si="6"/>
        <v>ー</v>
      </c>
      <c r="P79" s="82" t="str">
        <f t="shared" si="7"/>
        <v>ー</v>
      </c>
    </row>
    <row r="80" spans="1:16" ht="15.75" customHeight="1">
      <c r="A80" s="96" t="str">
        <f>IF(データとりまとめシート!B64="","ー",データとりまとめシート!B64)</f>
        <v>ー</v>
      </c>
      <c r="B80" s="168" t="str">
        <f>IF(A80="ー","ー",データとりまとめシート!C64)</f>
        <v>ー</v>
      </c>
      <c r="C80" s="168"/>
      <c r="D80" s="82" t="str">
        <f>IF(データとりまとめシート!D64="","ー",IF(データとりまとめシート!D64=1,"男","女"))</f>
        <v>ー</v>
      </c>
      <c r="E80" s="209" t="str">
        <f>IF(データとりまとめシート!F64="","ー",データとりまとめシート!F64)</f>
        <v>ー</v>
      </c>
      <c r="F80" s="169"/>
      <c r="G80" s="87" t="str">
        <f t="shared" si="2"/>
        <v>ー</v>
      </c>
      <c r="H80" s="81" t="s">
        <v>400</v>
      </c>
      <c r="I80" s="87" t="str">
        <f t="shared" si="3"/>
        <v>ー</v>
      </c>
      <c r="J80" s="82" t="str">
        <f t="shared" si="4"/>
        <v>ー</v>
      </c>
      <c r="K80" s="209" t="str">
        <f>IF(データとりまとめシート!J64="","―",データとりまとめシート!J64)</f>
        <v>―</v>
      </c>
      <c r="L80" s="169"/>
      <c r="M80" s="87" t="str">
        <f t="shared" si="5"/>
        <v>ー</v>
      </c>
      <c r="N80" s="81" t="s">
        <v>400</v>
      </c>
      <c r="O80" s="87" t="str">
        <f t="shared" si="6"/>
        <v>ー</v>
      </c>
      <c r="P80" s="82" t="str">
        <f t="shared" si="7"/>
        <v>ー</v>
      </c>
    </row>
    <row r="81" spans="1:17" ht="15.75" customHeight="1">
      <c r="A81" s="96" t="str">
        <f>IF(データとりまとめシート!B65="","ー",データとりまとめシート!B65)</f>
        <v>ー</v>
      </c>
      <c r="B81" s="168" t="str">
        <f>IF(A81="ー","ー",データとりまとめシート!C65)</f>
        <v>ー</v>
      </c>
      <c r="C81" s="168"/>
      <c r="D81" s="82" t="str">
        <f>IF(データとりまとめシート!D65="","ー",IF(データとりまとめシート!D65=1,"男","女"))</f>
        <v>ー</v>
      </c>
      <c r="E81" s="209" t="str">
        <f>IF(データとりまとめシート!F65="","ー",データとりまとめシート!F65)</f>
        <v>ー</v>
      </c>
      <c r="F81" s="169"/>
      <c r="G81" s="87" t="str">
        <f t="shared" si="2"/>
        <v>ー</v>
      </c>
      <c r="H81" s="81" t="s">
        <v>400</v>
      </c>
      <c r="I81" s="87" t="str">
        <f t="shared" si="3"/>
        <v>ー</v>
      </c>
      <c r="J81" s="82" t="str">
        <f t="shared" si="4"/>
        <v>ー</v>
      </c>
      <c r="K81" s="209" t="str">
        <f>IF(データとりまとめシート!J65="","―",データとりまとめシート!J65)</f>
        <v>―</v>
      </c>
      <c r="L81" s="169"/>
      <c r="M81" s="87" t="str">
        <f t="shared" si="5"/>
        <v>ー</v>
      </c>
      <c r="N81" s="81" t="s">
        <v>400</v>
      </c>
      <c r="O81" s="87" t="str">
        <f t="shared" si="6"/>
        <v>ー</v>
      </c>
      <c r="P81" s="82" t="str">
        <f t="shared" si="7"/>
        <v>ー</v>
      </c>
    </row>
    <row r="82" spans="1:17" ht="15.75" customHeight="1">
      <c r="A82" s="96" t="str">
        <f>IF(データとりまとめシート!B66="","ー",データとりまとめシート!B66)</f>
        <v>ー</v>
      </c>
      <c r="B82" s="168" t="str">
        <f>IF(A82="ー","ー",データとりまとめシート!C66)</f>
        <v>ー</v>
      </c>
      <c r="C82" s="168"/>
      <c r="D82" s="82" t="str">
        <f>IF(データとりまとめシート!D66="","ー",IF(データとりまとめシート!D66=1,"男","女"))</f>
        <v>ー</v>
      </c>
      <c r="E82" s="209" t="str">
        <f>IF(データとりまとめシート!F66="","ー",データとりまとめシート!F66)</f>
        <v>ー</v>
      </c>
      <c r="F82" s="169"/>
      <c r="G82" s="87" t="str">
        <f t="shared" si="2"/>
        <v>ー</v>
      </c>
      <c r="H82" s="81" t="s">
        <v>400</v>
      </c>
      <c r="I82" s="87" t="str">
        <f t="shared" si="3"/>
        <v>ー</v>
      </c>
      <c r="J82" s="82" t="str">
        <f t="shared" si="4"/>
        <v>ー</v>
      </c>
      <c r="K82" s="209" t="str">
        <f>IF(データとりまとめシート!J66="","―",データとりまとめシート!J66)</f>
        <v>―</v>
      </c>
      <c r="L82" s="169"/>
      <c r="M82" s="87" t="str">
        <f t="shared" si="5"/>
        <v>ー</v>
      </c>
      <c r="N82" s="81" t="s">
        <v>400</v>
      </c>
      <c r="O82" s="87" t="str">
        <f t="shared" si="6"/>
        <v>ー</v>
      </c>
      <c r="P82" s="82" t="str">
        <f t="shared" si="7"/>
        <v>ー</v>
      </c>
    </row>
    <row r="83" spans="1:17" ht="15.75" customHeight="1">
      <c r="A83" s="96" t="str">
        <f>IF(データとりまとめシート!B67="","ー",データとりまとめシート!B67)</f>
        <v>ー</v>
      </c>
      <c r="B83" s="168" t="str">
        <f>IF(A83="ー","ー",データとりまとめシート!C67)</f>
        <v>ー</v>
      </c>
      <c r="C83" s="168"/>
      <c r="D83" s="82" t="str">
        <f>IF(データとりまとめシート!D67="","ー",IF(データとりまとめシート!D67=1,"男","女"))</f>
        <v>ー</v>
      </c>
      <c r="E83" s="209" t="str">
        <f>IF(データとりまとめシート!F67="","ー",データとりまとめシート!F67)</f>
        <v>ー</v>
      </c>
      <c r="F83" s="169"/>
      <c r="G83" s="87" t="str">
        <f t="shared" si="2"/>
        <v>ー</v>
      </c>
      <c r="H83" s="81" t="s">
        <v>400</v>
      </c>
      <c r="I83" s="87" t="str">
        <f t="shared" si="3"/>
        <v>ー</v>
      </c>
      <c r="J83" s="82" t="str">
        <f t="shared" si="4"/>
        <v>ー</v>
      </c>
      <c r="K83" s="209" t="str">
        <f>IF(データとりまとめシート!J67="","―",データとりまとめシート!J67)</f>
        <v>―</v>
      </c>
      <c r="L83" s="169"/>
      <c r="M83" s="87" t="str">
        <f t="shared" si="5"/>
        <v>ー</v>
      </c>
      <c r="N83" s="81" t="s">
        <v>400</v>
      </c>
      <c r="O83" s="87" t="str">
        <f t="shared" si="6"/>
        <v>ー</v>
      </c>
      <c r="P83" s="82" t="str">
        <f t="shared" si="7"/>
        <v>ー</v>
      </c>
      <c r="Q83" s="46" t="str">
        <f>N3&amp;"②"</f>
        <v>0②</v>
      </c>
    </row>
    <row r="84" spans="1:17" ht="15.75" customHeight="1">
      <c r="A84" s="96" t="str">
        <f>IF(データとりまとめシート!B68="","ー",データとりまとめシート!B68)</f>
        <v>ー</v>
      </c>
      <c r="B84" s="168" t="str">
        <f>IF(A84="ー","ー",データとりまとめシート!C68)</f>
        <v>ー</v>
      </c>
      <c r="C84" s="168"/>
      <c r="D84" s="82" t="str">
        <f>IF(データとりまとめシート!D68="","ー",IF(データとりまとめシート!D68=1,"男","女"))</f>
        <v>ー</v>
      </c>
      <c r="E84" s="209" t="str">
        <f>IF(データとりまとめシート!F68="","ー",データとりまとめシート!F68)</f>
        <v>ー</v>
      </c>
      <c r="F84" s="169"/>
      <c r="G84" s="87" t="str">
        <f t="shared" si="2"/>
        <v>ー</v>
      </c>
      <c r="H84" s="81" t="s">
        <v>400</v>
      </c>
      <c r="I84" s="87" t="str">
        <f t="shared" si="3"/>
        <v>ー</v>
      </c>
      <c r="J84" s="82" t="str">
        <f t="shared" si="4"/>
        <v>ー</v>
      </c>
      <c r="K84" s="209" t="str">
        <f>IF(データとりまとめシート!J68="","―",データとりまとめシート!J68)</f>
        <v>―</v>
      </c>
      <c r="L84" s="169"/>
      <c r="M84" s="87" t="str">
        <f t="shared" si="5"/>
        <v>ー</v>
      </c>
      <c r="N84" s="81" t="s">
        <v>400</v>
      </c>
      <c r="O84" s="87" t="str">
        <f t="shared" si="6"/>
        <v>ー</v>
      </c>
      <c r="P84" s="82" t="str">
        <f t="shared" si="7"/>
        <v>ー</v>
      </c>
    </row>
    <row r="85" spans="1:17" ht="15.75" customHeight="1">
      <c r="A85" s="96" t="str">
        <f>IF(データとりまとめシート!B69="","ー",データとりまとめシート!B69)</f>
        <v>ー</v>
      </c>
      <c r="B85" s="168" t="str">
        <f>IF(A85="ー","ー",データとりまとめシート!C69)</f>
        <v>ー</v>
      </c>
      <c r="C85" s="168"/>
      <c r="D85" s="82" t="str">
        <f>IF(データとりまとめシート!D69="","ー",IF(データとりまとめシート!D69=1,"男","女"))</f>
        <v>ー</v>
      </c>
      <c r="E85" s="209" t="str">
        <f>IF(データとりまとめシート!F69="","ー",データとりまとめシート!F69)</f>
        <v>ー</v>
      </c>
      <c r="F85" s="169"/>
      <c r="G85" s="87" t="str">
        <f t="shared" si="2"/>
        <v>ー</v>
      </c>
      <c r="H85" s="81" t="s">
        <v>400</v>
      </c>
      <c r="I85" s="87" t="str">
        <f t="shared" si="3"/>
        <v>ー</v>
      </c>
      <c r="J85" s="82" t="str">
        <f t="shared" si="4"/>
        <v>ー</v>
      </c>
      <c r="K85" s="209" t="str">
        <f>IF(データとりまとめシート!J69="","―",データとりまとめシート!J69)</f>
        <v>―</v>
      </c>
      <c r="L85" s="169"/>
      <c r="M85" s="87" t="str">
        <f t="shared" si="5"/>
        <v>ー</v>
      </c>
      <c r="N85" s="81" t="s">
        <v>400</v>
      </c>
      <c r="O85" s="87" t="str">
        <f t="shared" si="6"/>
        <v>ー</v>
      </c>
      <c r="P85" s="82" t="str">
        <f t="shared" si="7"/>
        <v>ー</v>
      </c>
    </row>
    <row r="86" spans="1:17" ht="15.75" customHeight="1">
      <c r="A86" s="96" t="str">
        <f>IF(データとりまとめシート!B70="","ー",データとりまとめシート!B70)</f>
        <v>ー</v>
      </c>
      <c r="B86" s="168" t="str">
        <f>IF(A86="ー","ー",データとりまとめシート!C70)</f>
        <v>ー</v>
      </c>
      <c r="C86" s="168"/>
      <c r="D86" s="82" t="str">
        <f>IF(データとりまとめシート!D70="","ー",IF(データとりまとめシート!D70=1,"男","女"))</f>
        <v>ー</v>
      </c>
      <c r="E86" s="209" t="str">
        <f>IF(データとりまとめシート!F70="","ー",データとりまとめシート!F70)</f>
        <v>ー</v>
      </c>
      <c r="F86" s="169"/>
      <c r="G86" s="87" t="str">
        <f t="shared" si="2"/>
        <v>ー</v>
      </c>
      <c r="H86" s="81" t="s">
        <v>400</v>
      </c>
      <c r="I86" s="87" t="str">
        <f t="shared" si="3"/>
        <v>ー</v>
      </c>
      <c r="J86" s="82" t="str">
        <f t="shared" si="4"/>
        <v>ー</v>
      </c>
      <c r="K86" s="209" t="str">
        <f>IF(データとりまとめシート!J70="","―",データとりまとめシート!J70)</f>
        <v>―</v>
      </c>
      <c r="L86" s="169"/>
      <c r="M86" s="87" t="str">
        <f t="shared" si="5"/>
        <v>ー</v>
      </c>
      <c r="N86" s="81" t="s">
        <v>400</v>
      </c>
      <c r="O86" s="87" t="str">
        <f t="shared" si="6"/>
        <v>ー</v>
      </c>
      <c r="P86" s="82" t="str">
        <f t="shared" si="7"/>
        <v>ー</v>
      </c>
    </row>
    <row r="87" spans="1:17" ht="15.75" customHeight="1">
      <c r="A87" s="96" t="str">
        <f>IF(データとりまとめシート!B71="","ー",データとりまとめシート!B71)</f>
        <v>ー</v>
      </c>
      <c r="B87" s="168" t="str">
        <f>IF(A87="ー","ー",データとりまとめシート!C71)</f>
        <v>ー</v>
      </c>
      <c r="C87" s="168"/>
      <c r="D87" s="82" t="str">
        <f>IF(データとりまとめシート!D71="","ー",IF(データとりまとめシート!D71=1,"男","女"))</f>
        <v>ー</v>
      </c>
      <c r="E87" s="209" t="str">
        <f>IF(データとりまとめシート!F71="","ー",データとりまとめシート!F71)</f>
        <v>ー</v>
      </c>
      <c r="F87" s="169"/>
      <c r="G87" s="87" t="str">
        <f t="shared" si="2"/>
        <v>ー</v>
      </c>
      <c r="H87" s="81" t="s">
        <v>400</v>
      </c>
      <c r="I87" s="87" t="str">
        <f t="shared" si="3"/>
        <v>ー</v>
      </c>
      <c r="J87" s="82" t="str">
        <f t="shared" si="4"/>
        <v>ー</v>
      </c>
      <c r="K87" s="209" t="str">
        <f>IF(データとりまとめシート!J71="","―",データとりまとめシート!J71)</f>
        <v>―</v>
      </c>
      <c r="L87" s="169"/>
      <c r="M87" s="87" t="str">
        <f t="shared" si="5"/>
        <v>ー</v>
      </c>
      <c r="N87" s="81" t="s">
        <v>400</v>
      </c>
      <c r="O87" s="87" t="str">
        <f t="shared" si="6"/>
        <v>ー</v>
      </c>
      <c r="P87" s="82" t="str">
        <f t="shared" si="7"/>
        <v>ー</v>
      </c>
    </row>
    <row r="88" spans="1:17" ht="15.75" customHeight="1">
      <c r="A88" s="96" t="str">
        <f>IF(データとりまとめシート!B72="","ー",データとりまとめシート!B72)</f>
        <v>ー</v>
      </c>
      <c r="B88" s="168" t="str">
        <f>IF(A88="ー","ー",データとりまとめシート!C72)</f>
        <v>ー</v>
      </c>
      <c r="C88" s="168"/>
      <c r="D88" s="82" t="str">
        <f>IF(データとりまとめシート!D72="","ー",IF(データとりまとめシート!D72=1,"男","女"))</f>
        <v>ー</v>
      </c>
      <c r="E88" s="209" t="str">
        <f>IF(データとりまとめシート!F72="","ー",データとりまとめシート!F72)</f>
        <v>ー</v>
      </c>
      <c r="F88" s="169"/>
      <c r="G88" s="87" t="str">
        <f t="shared" si="2"/>
        <v>ー</v>
      </c>
      <c r="H88" s="81" t="s">
        <v>400</v>
      </c>
      <c r="I88" s="87" t="str">
        <f t="shared" si="3"/>
        <v>ー</v>
      </c>
      <c r="J88" s="82" t="str">
        <f t="shared" si="4"/>
        <v>ー</v>
      </c>
      <c r="K88" s="209" t="str">
        <f>IF(データとりまとめシート!J72="","―",データとりまとめシート!J72)</f>
        <v>―</v>
      </c>
      <c r="L88" s="169"/>
      <c r="M88" s="87" t="str">
        <f t="shared" si="5"/>
        <v>ー</v>
      </c>
      <c r="N88" s="81" t="s">
        <v>400</v>
      </c>
      <c r="O88" s="87" t="str">
        <f t="shared" si="6"/>
        <v>ー</v>
      </c>
      <c r="P88" s="82" t="str">
        <f t="shared" si="7"/>
        <v>ー</v>
      </c>
    </row>
    <row r="89" spans="1:17" ht="15.75" customHeight="1">
      <c r="A89" s="96" t="str">
        <f>IF(データとりまとめシート!B73="","ー",データとりまとめシート!B73)</f>
        <v>ー</v>
      </c>
      <c r="B89" s="168" t="str">
        <f>IF(A89="ー","ー",データとりまとめシート!C73)</f>
        <v>ー</v>
      </c>
      <c r="C89" s="168"/>
      <c r="D89" s="82" t="str">
        <f>IF(データとりまとめシート!D73="","ー",IF(データとりまとめシート!D73=1,"男","女"))</f>
        <v>ー</v>
      </c>
      <c r="E89" s="209" t="str">
        <f>IF(データとりまとめシート!F73="","ー",データとりまとめシート!F73)</f>
        <v>ー</v>
      </c>
      <c r="F89" s="169"/>
      <c r="G89" s="87" t="str">
        <f t="shared" si="2"/>
        <v>ー</v>
      </c>
      <c r="H89" s="81" t="s">
        <v>400</v>
      </c>
      <c r="I89" s="87" t="str">
        <f t="shared" si="3"/>
        <v>ー</v>
      </c>
      <c r="J89" s="82" t="str">
        <f t="shared" si="4"/>
        <v>ー</v>
      </c>
      <c r="K89" s="209" t="str">
        <f>IF(データとりまとめシート!J73="","―",データとりまとめシート!J73)</f>
        <v>―</v>
      </c>
      <c r="L89" s="169"/>
      <c r="M89" s="87" t="str">
        <f t="shared" si="5"/>
        <v>ー</v>
      </c>
      <c r="N89" s="81" t="s">
        <v>400</v>
      </c>
      <c r="O89" s="87" t="str">
        <f t="shared" si="6"/>
        <v>ー</v>
      </c>
      <c r="P89" s="82" t="str">
        <f t="shared" si="7"/>
        <v>ー</v>
      </c>
    </row>
    <row r="90" spans="1:17" ht="15.75" customHeight="1">
      <c r="A90" s="96" t="str">
        <f>IF(データとりまとめシート!B74="","ー",データとりまとめシート!B74)</f>
        <v>ー</v>
      </c>
      <c r="B90" s="168" t="str">
        <f>IF(A90="ー","ー",データとりまとめシート!C74)</f>
        <v>ー</v>
      </c>
      <c r="C90" s="168"/>
      <c r="D90" s="82" t="str">
        <f>IF(データとりまとめシート!D74="","ー",IF(データとりまとめシート!D74=1,"男","女"))</f>
        <v>ー</v>
      </c>
      <c r="E90" s="209" t="str">
        <f>IF(データとりまとめシート!F74="","ー",データとりまとめシート!F74)</f>
        <v>ー</v>
      </c>
      <c r="F90" s="169"/>
      <c r="G90" s="87" t="str">
        <f t="shared" si="2"/>
        <v>ー</v>
      </c>
      <c r="H90" s="81" t="s">
        <v>400</v>
      </c>
      <c r="I90" s="87" t="str">
        <f t="shared" si="3"/>
        <v>ー</v>
      </c>
      <c r="J90" s="82" t="str">
        <f t="shared" si="4"/>
        <v>ー</v>
      </c>
      <c r="K90" s="209" t="str">
        <f>IF(データとりまとめシート!J74="","―",データとりまとめシート!J74)</f>
        <v>―</v>
      </c>
      <c r="L90" s="169"/>
      <c r="M90" s="87" t="str">
        <f t="shared" si="5"/>
        <v>ー</v>
      </c>
      <c r="N90" s="81" t="s">
        <v>400</v>
      </c>
      <c r="O90" s="87" t="str">
        <f t="shared" si="6"/>
        <v>ー</v>
      </c>
      <c r="P90" s="82" t="str">
        <f t="shared" si="7"/>
        <v>ー</v>
      </c>
    </row>
    <row r="91" spans="1:17" ht="15.75" customHeight="1">
      <c r="A91" s="96" t="str">
        <f>IF(データとりまとめシート!B75="","ー",データとりまとめシート!B75)</f>
        <v>ー</v>
      </c>
      <c r="B91" s="168" t="str">
        <f>IF(A91="ー","ー",データとりまとめシート!C75)</f>
        <v>ー</v>
      </c>
      <c r="C91" s="168"/>
      <c r="D91" s="82" t="str">
        <f>IF(データとりまとめシート!D75="","ー",IF(データとりまとめシート!D75=1,"男","女"))</f>
        <v>ー</v>
      </c>
      <c r="E91" s="209" t="str">
        <f>IF(データとりまとめシート!F75="","ー",データとりまとめシート!F75)</f>
        <v>ー</v>
      </c>
      <c r="F91" s="169"/>
      <c r="G91" s="87" t="str">
        <f t="shared" si="2"/>
        <v>ー</v>
      </c>
      <c r="H91" s="81" t="s">
        <v>400</v>
      </c>
      <c r="I91" s="87" t="str">
        <f t="shared" si="3"/>
        <v>ー</v>
      </c>
      <c r="J91" s="82" t="str">
        <f t="shared" si="4"/>
        <v>ー</v>
      </c>
      <c r="K91" s="209" t="str">
        <f>IF(データとりまとめシート!J75="","―",データとりまとめシート!J75)</f>
        <v>―</v>
      </c>
      <c r="L91" s="169"/>
      <c r="M91" s="87" t="str">
        <f t="shared" si="5"/>
        <v>ー</v>
      </c>
      <c r="N91" s="81" t="s">
        <v>400</v>
      </c>
      <c r="O91" s="87" t="str">
        <f t="shared" si="6"/>
        <v>ー</v>
      </c>
      <c r="P91" s="82" t="str">
        <f t="shared" si="7"/>
        <v>ー</v>
      </c>
    </row>
    <row r="92" spans="1:17" ht="15.75" customHeight="1">
      <c r="A92" s="96" t="str">
        <f>IF(データとりまとめシート!B76="","ー",データとりまとめシート!B76)</f>
        <v>ー</v>
      </c>
      <c r="B92" s="168" t="str">
        <f>IF(A92="ー","ー",データとりまとめシート!C76)</f>
        <v>ー</v>
      </c>
      <c r="C92" s="168"/>
      <c r="D92" s="82" t="str">
        <f>IF(データとりまとめシート!D76="","ー",IF(データとりまとめシート!D76=1,"男","女"))</f>
        <v>ー</v>
      </c>
      <c r="E92" s="209" t="str">
        <f>IF(データとりまとめシート!F76="","ー",データとりまとめシート!F76)</f>
        <v>ー</v>
      </c>
      <c r="F92" s="169"/>
      <c r="G92" s="87" t="str">
        <f t="shared" si="2"/>
        <v>ー</v>
      </c>
      <c r="H92" s="81" t="s">
        <v>400</v>
      </c>
      <c r="I92" s="87" t="str">
        <f t="shared" si="3"/>
        <v>ー</v>
      </c>
      <c r="J92" s="82" t="str">
        <f t="shared" si="4"/>
        <v>ー</v>
      </c>
      <c r="K92" s="209" t="str">
        <f>IF(データとりまとめシート!J76="","―",データとりまとめシート!J76)</f>
        <v>―</v>
      </c>
      <c r="L92" s="169"/>
      <c r="M92" s="87" t="str">
        <f t="shared" si="5"/>
        <v>ー</v>
      </c>
      <c r="N92" s="81" t="s">
        <v>400</v>
      </c>
      <c r="O92" s="87" t="str">
        <f t="shared" si="6"/>
        <v>ー</v>
      </c>
      <c r="P92" s="82" t="str">
        <f t="shared" si="7"/>
        <v>ー</v>
      </c>
    </row>
    <row r="93" spans="1:17" ht="15.75" customHeight="1">
      <c r="A93" s="96" t="str">
        <f>IF(データとりまとめシート!B77="","ー",データとりまとめシート!B77)</f>
        <v>ー</v>
      </c>
      <c r="B93" s="168" t="str">
        <f>IF(A93="ー","ー",データとりまとめシート!C77)</f>
        <v>ー</v>
      </c>
      <c r="C93" s="168"/>
      <c r="D93" s="82" t="str">
        <f>IF(データとりまとめシート!D77="","ー",IF(データとりまとめシート!D77=1,"男","女"))</f>
        <v>ー</v>
      </c>
      <c r="E93" s="209" t="str">
        <f>IF(データとりまとめシート!F77="","ー",データとりまとめシート!F77)</f>
        <v>ー</v>
      </c>
      <c r="F93" s="169"/>
      <c r="G93" s="87" t="str">
        <f t="shared" si="2"/>
        <v>ー</v>
      </c>
      <c r="H93" s="81" t="s">
        <v>400</v>
      </c>
      <c r="I93" s="87" t="str">
        <f t="shared" si="3"/>
        <v>ー</v>
      </c>
      <c r="J93" s="82" t="str">
        <f t="shared" si="4"/>
        <v>ー</v>
      </c>
      <c r="K93" s="209" t="str">
        <f>IF(データとりまとめシート!J77="","―",データとりまとめシート!J77)</f>
        <v>―</v>
      </c>
      <c r="L93" s="169"/>
      <c r="M93" s="87" t="str">
        <f t="shared" si="5"/>
        <v>ー</v>
      </c>
      <c r="N93" s="81" t="s">
        <v>400</v>
      </c>
      <c r="O93" s="87" t="str">
        <f t="shared" si="6"/>
        <v>ー</v>
      </c>
      <c r="P93" s="82" t="str">
        <f t="shared" si="7"/>
        <v>ー</v>
      </c>
    </row>
    <row r="94" spans="1:17" ht="15.75" customHeight="1">
      <c r="A94" s="96" t="str">
        <f>IF(データとりまとめシート!B78="","ー",データとりまとめシート!B78)</f>
        <v>ー</v>
      </c>
      <c r="B94" s="168" t="str">
        <f>IF(A94="ー","ー",データとりまとめシート!C78)</f>
        <v>ー</v>
      </c>
      <c r="C94" s="168"/>
      <c r="D94" s="82" t="str">
        <f>IF(データとりまとめシート!D78="","ー",IF(データとりまとめシート!D78=1,"男","女"))</f>
        <v>ー</v>
      </c>
      <c r="E94" s="209" t="str">
        <f>IF(データとりまとめシート!F78="","ー",データとりまとめシート!F78)</f>
        <v>ー</v>
      </c>
      <c r="F94" s="169"/>
      <c r="G94" s="87" t="str">
        <f t="shared" ref="G94:G157" si="8">IF($A94="ー","ー","")</f>
        <v>ー</v>
      </c>
      <c r="H94" s="81" t="s">
        <v>400</v>
      </c>
      <c r="I94" s="87" t="str">
        <f t="shared" ref="I94:I157" si="9">IF($A94="ー","ー","")</f>
        <v>ー</v>
      </c>
      <c r="J94" s="82" t="str">
        <f t="shared" ref="J94:J157" si="10">IF(A94="ー","ー","")</f>
        <v>ー</v>
      </c>
      <c r="K94" s="209" t="str">
        <f>IF(データとりまとめシート!J78="","―",データとりまとめシート!J78)</f>
        <v>―</v>
      </c>
      <c r="L94" s="169"/>
      <c r="M94" s="87" t="str">
        <f t="shared" ref="M94:M157" si="11">IF($A94="ー","ー","")</f>
        <v>ー</v>
      </c>
      <c r="N94" s="81" t="s">
        <v>400</v>
      </c>
      <c r="O94" s="87" t="str">
        <f t="shared" ref="O94:O157" si="12">IF($A94="ー","ー","")</f>
        <v>ー</v>
      </c>
      <c r="P94" s="82" t="str">
        <f t="shared" ref="P94:P157" si="13">IF(A94="ー","ー","")</f>
        <v>ー</v>
      </c>
    </row>
    <row r="95" spans="1:17" ht="15.75" customHeight="1">
      <c r="A95" s="96" t="str">
        <f>IF(データとりまとめシート!B79="","ー",データとりまとめシート!B79)</f>
        <v>ー</v>
      </c>
      <c r="B95" s="168" t="str">
        <f>IF(A95="ー","ー",データとりまとめシート!C79)</f>
        <v>ー</v>
      </c>
      <c r="C95" s="168"/>
      <c r="D95" s="82" t="str">
        <f>IF(データとりまとめシート!D79="","ー",IF(データとりまとめシート!D79=1,"男","女"))</f>
        <v>ー</v>
      </c>
      <c r="E95" s="209" t="str">
        <f>IF(データとりまとめシート!F79="","ー",データとりまとめシート!F79)</f>
        <v>ー</v>
      </c>
      <c r="F95" s="169"/>
      <c r="G95" s="87" t="str">
        <f t="shared" si="8"/>
        <v>ー</v>
      </c>
      <c r="H95" s="81" t="s">
        <v>400</v>
      </c>
      <c r="I95" s="87" t="str">
        <f t="shared" si="9"/>
        <v>ー</v>
      </c>
      <c r="J95" s="82" t="str">
        <f t="shared" si="10"/>
        <v>ー</v>
      </c>
      <c r="K95" s="209" t="str">
        <f>IF(データとりまとめシート!J79="","―",データとりまとめシート!J79)</f>
        <v>―</v>
      </c>
      <c r="L95" s="169"/>
      <c r="M95" s="87" t="str">
        <f t="shared" si="11"/>
        <v>ー</v>
      </c>
      <c r="N95" s="81" t="s">
        <v>400</v>
      </c>
      <c r="O95" s="87" t="str">
        <f t="shared" si="12"/>
        <v>ー</v>
      </c>
      <c r="P95" s="82" t="str">
        <f t="shared" si="13"/>
        <v>ー</v>
      </c>
    </row>
    <row r="96" spans="1:17" ht="15.75" customHeight="1">
      <c r="A96" s="96" t="str">
        <f>IF(データとりまとめシート!B80="","ー",データとりまとめシート!B80)</f>
        <v>ー</v>
      </c>
      <c r="B96" s="168" t="str">
        <f>IF(A96="ー","ー",データとりまとめシート!C80)</f>
        <v>ー</v>
      </c>
      <c r="C96" s="168"/>
      <c r="D96" s="82" t="str">
        <f>IF(データとりまとめシート!D80="","ー",IF(データとりまとめシート!D80=1,"男","女"))</f>
        <v>ー</v>
      </c>
      <c r="E96" s="209" t="str">
        <f>IF(データとりまとめシート!F80="","ー",データとりまとめシート!F80)</f>
        <v>ー</v>
      </c>
      <c r="F96" s="169"/>
      <c r="G96" s="87" t="str">
        <f t="shared" si="8"/>
        <v>ー</v>
      </c>
      <c r="H96" s="81" t="s">
        <v>400</v>
      </c>
      <c r="I96" s="87" t="str">
        <f t="shared" si="9"/>
        <v>ー</v>
      </c>
      <c r="J96" s="82" t="str">
        <f t="shared" si="10"/>
        <v>ー</v>
      </c>
      <c r="K96" s="209" t="str">
        <f>IF(データとりまとめシート!J80="","―",データとりまとめシート!J80)</f>
        <v>―</v>
      </c>
      <c r="L96" s="169"/>
      <c r="M96" s="87" t="str">
        <f t="shared" si="11"/>
        <v>ー</v>
      </c>
      <c r="N96" s="81" t="s">
        <v>400</v>
      </c>
      <c r="O96" s="87" t="str">
        <f t="shared" si="12"/>
        <v>ー</v>
      </c>
      <c r="P96" s="82" t="str">
        <f t="shared" si="13"/>
        <v>ー</v>
      </c>
    </row>
    <row r="97" spans="1:16" ht="15.75" customHeight="1">
      <c r="A97" s="96" t="str">
        <f>IF(データとりまとめシート!B81="","ー",データとりまとめシート!B81)</f>
        <v>ー</v>
      </c>
      <c r="B97" s="168" t="str">
        <f>IF(A97="ー","ー",データとりまとめシート!C81)</f>
        <v>ー</v>
      </c>
      <c r="C97" s="168"/>
      <c r="D97" s="82" t="str">
        <f>IF(データとりまとめシート!D81="","ー",IF(データとりまとめシート!D81=1,"男","女"))</f>
        <v>ー</v>
      </c>
      <c r="E97" s="209" t="str">
        <f>IF(データとりまとめシート!F81="","ー",データとりまとめシート!F81)</f>
        <v>ー</v>
      </c>
      <c r="F97" s="169"/>
      <c r="G97" s="87" t="str">
        <f t="shared" si="8"/>
        <v>ー</v>
      </c>
      <c r="H97" s="81" t="s">
        <v>400</v>
      </c>
      <c r="I97" s="87" t="str">
        <f t="shared" si="9"/>
        <v>ー</v>
      </c>
      <c r="J97" s="82" t="str">
        <f t="shared" si="10"/>
        <v>ー</v>
      </c>
      <c r="K97" s="209" t="str">
        <f>IF(データとりまとめシート!J81="","―",データとりまとめシート!J81)</f>
        <v>―</v>
      </c>
      <c r="L97" s="169"/>
      <c r="M97" s="87" t="str">
        <f t="shared" si="11"/>
        <v>ー</v>
      </c>
      <c r="N97" s="81" t="s">
        <v>400</v>
      </c>
      <c r="O97" s="87" t="str">
        <f t="shared" si="12"/>
        <v>ー</v>
      </c>
      <c r="P97" s="82" t="str">
        <f t="shared" si="13"/>
        <v>ー</v>
      </c>
    </row>
    <row r="98" spans="1:16" ht="15.75" customHeight="1">
      <c r="A98" s="96" t="str">
        <f>IF(データとりまとめシート!B82="","ー",データとりまとめシート!B82)</f>
        <v>ー</v>
      </c>
      <c r="B98" s="168" t="str">
        <f>IF(A98="ー","ー",データとりまとめシート!C82)</f>
        <v>ー</v>
      </c>
      <c r="C98" s="168"/>
      <c r="D98" s="82" t="str">
        <f>IF(データとりまとめシート!D82="","ー",IF(データとりまとめシート!D82=1,"男","女"))</f>
        <v>ー</v>
      </c>
      <c r="E98" s="209" t="str">
        <f>IF(データとりまとめシート!F82="","ー",データとりまとめシート!F82)</f>
        <v>ー</v>
      </c>
      <c r="F98" s="169"/>
      <c r="G98" s="87" t="str">
        <f t="shared" si="8"/>
        <v>ー</v>
      </c>
      <c r="H98" s="81" t="s">
        <v>400</v>
      </c>
      <c r="I98" s="87" t="str">
        <f t="shared" si="9"/>
        <v>ー</v>
      </c>
      <c r="J98" s="82" t="str">
        <f t="shared" si="10"/>
        <v>ー</v>
      </c>
      <c r="K98" s="209" t="str">
        <f>IF(データとりまとめシート!J82="","―",データとりまとめシート!J82)</f>
        <v>―</v>
      </c>
      <c r="L98" s="169"/>
      <c r="M98" s="87" t="str">
        <f t="shared" si="11"/>
        <v>ー</v>
      </c>
      <c r="N98" s="81" t="s">
        <v>400</v>
      </c>
      <c r="O98" s="87" t="str">
        <f t="shared" si="12"/>
        <v>ー</v>
      </c>
      <c r="P98" s="82" t="str">
        <f t="shared" si="13"/>
        <v>ー</v>
      </c>
    </row>
    <row r="99" spans="1:16" ht="15.75" customHeight="1">
      <c r="A99" s="96" t="str">
        <f>IF(データとりまとめシート!B83="","ー",データとりまとめシート!B83)</f>
        <v>ー</v>
      </c>
      <c r="B99" s="168" t="str">
        <f>IF(A99="ー","ー",データとりまとめシート!C83)</f>
        <v>ー</v>
      </c>
      <c r="C99" s="168"/>
      <c r="D99" s="82" t="str">
        <f>IF(データとりまとめシート!D83="","ー",IF(データとりまとめシート!D83=1,"男","女"))</f>
        <v>ー</v>
      </c>
      <c r="E99" s="209" t="str">
        <f>IF(データとりまとめシート!F83="","ー",データとりまとめシート!F83)</f>
        <v>ー</v>
      </c>
      <c r="F99" s="169"/>
      <c r="G99" s="87" t="str">
        <f t="shared" si="8"/>
        <v>ー</v>
      </c>
      <c r="H99" s="81" t="s">
        <v>400</v>
      </c>
      <c r="I99" s="87" t="str">
        <f t="shared" si="9"/>
        <v>ー</v>
      </c>
      <c r="J99" s="82" t="str">
        <f t="shared" si="10"/>
        <v>ー</v>
      </c>
      <c r="K99" s="209" t="str">
        <f>IF(データとりまとめシート!J83="","―",データとりまとめシート!J83)</f>
        <v>―</v>
      </c>
      <c r="L99" s="169"/>
      <c r="M99" s="87" t="str">
        <f t="shared" si="11"/>
        <v>ー</v>
      </c>
      <c r="N99" s="81" t="s">
        <v>400</v>
      </c>
      <c r="O99" s="87" t="str">
        <f t="shared" si="12"/>
        <v>ー</v>
      </c>
      <c r="P99" s="82" t="str">
        <f t="shared" si="13"/>
        <v>ー</v>
      </c>
    </row>
    <row r="100" spans="1:16" ht="15.75" customHeight="1">
      <c r="A100" s="96" t="str">
        <f>IF(データとりまとめシート!B84="","ー",データとりまとめシート!B84)</f>
        <v>ー</v>
      </c>
      <c r="B100" s="168" t="str">
        <f>IF(A100="ー","ー",データとりまとめシート!C84)</f>
        <v>ー</v>
      </c>
      <c r="C100" s="168"/>
      <c r="D100" s="82" t="str">
        <f>IF(データとりまとめシート!D84="","ー",IF(データとりまとめシート!D84=1,"男","女"))</f>
        <v>ー</v>
      </c>
      <c r="E100" s="209" t="str">
        <f>IF(データとりまとめシート!F84="","ー",データとりまとめシート!F84)</f>
        <v>ー</v>
      </c>
      <c r="F100" s="169"/>
      <c r="G100" s="87" t="str">
        <f t="shared" si="8"/>
        <v>ー</v>
      </c>
      <c r="H100" s="81" t="s">
        <v>400</v>
      </c>
      <c r="I100" s="87" t="str">
        <f t="shared" si="9"/>
        <v>ー</v>
      </c>
      <c r="J100" s="82" t="str">
        <f t="shared" si="10"/>
        <v>ー</v>
      </c>
      <c r="K100" s="209" t="str">
        <f>IF(データとりまとめシート!J84="","―",データとりまとめシート!J84)</f>
        <v>―</v>
      </c>
      <c r="L100" s="169"/>
      <c r="M100" s="87" t="str">
        <f t="shared" si="11"/>
        <v>ー</v>
      </c>
      <c r="N100" s="81" t="s">
        <v>400</v>
      </c>
      <c r="O100" s="87" t="str">
        <f t="shared" si="12"/>
        <v>ー</v>
      </c>
      <c r="P100" s="82" t="str">
        <f t="shared" si="13"/>
        <v>ー</v>
      </c>
    </row>
    <row r="101" spans="1:16" ht="15.75" customHeight="1">
      <c r="A101" s="96" t="str">
        <f>IF(データとりまとめシート!B85="","ー",データとりまとめシート!B85)</f>
        <v>ー</v>
      </c>
      <c r="B101" s="168" t="str">
        <f>IF(A101="ー","ー",データとりまとめシート!C85)</f>
        <v>ー</v>
      </c>
      <c r="C101" s="168"/>
      <c r="D101" s="82" t="str">
        <f>IF(データとりまとめシート!D85="","ー",IF(データとりまとめシート!D85=1,"男","女"))</f>
        <v>ー</v>
      </c>
      <c r="E101" s="209" t="str">
        <f>IF(データとりまとめシート!F85="","ー",データとりまとめシート!F85)</f>
        <v>ー</v>
      </c>
      <c r="F101" s="169"/>
      <c r="G101" s="87" t="str">
        <f t="shared" si="8"/>
        <v>ー</v>
      </c>
      <c r="H101" s="81" t="s">
        <v>400</v>
      </c>
      <c r="I101" s="87" t="str">
        <f t="shared" si="9"/>
        <v>ー</v>
      </c>
      <c r="J101" s="82" t="str">
        <f t="shared" si="10"/>
        <v>ー</v>
      </c>
      <c r="K101" s="209" t="str">
        <f>IF(データとりまとめシート!J85="","―",データとりまとめシート!J85)</f>
        <v>―</v>
      </c>
      <c r="L101" s="169"/>
      <c r="M101" s="87" t="str">
        <f t="shared" si="11"/>
        <v>ー</v>
      </c>
      <c r="N101" s="81" t="s">
        <v>400</v>
      </c>
      <c r="O101" s="87" t="str">
        <f t="shared" si="12"/>
        <v>ー</v>
      </c>
      <c r="P101" s="82" t="str">
        <f t="shared" si="13"/>
        <v>ー</v>
      </c>
    </row>
    <row r="102" spans="1:16" ht="15.75" customHeight="1">
      <c r="A102" s="96" t="str">
        <f>IF(データとりまとめシート!B86="","ー",データとりまとめシート!B86)</f>
        <v>ー</v>
      </c>
      <c r="B102" s="168" t="str">
        <f>IF(A102="ー","ー",データとりまとめシート!C86)</f>
        <v>ー</v>
      </c>
      <c r="C102" s="168"/>
      <c r="D102" s="82" t="str">
        <f>IF(データとりまとめシート!D86="","ー",IF(データとりまとめシート!D86=1,"男","女"))</f>
        <v>ー</v>
      </c>
      <c r="E102" s="209" t="str">
        <f>IF(データとりまとめシート!F86="","ー",データとりまとめシート!F86)</f>
        <v>ー</v>
      </c>
      <c r="F102" s="169"/>
      <c r="G102" s="87" t="str">
        <f t="shared" si="8"/>
        <v>ー</v>
      </c>
      <c r="H102" s="81" t="s">
        <v>400</v>
      </c>
      <c r="I102" s="87" t="str">
        <f t="shared" si="9"/>
        <v>ー</v>
      </c>
      <c r="J102" s="82" t="str">
        <f t="shared" si="10"/>
        <v>ー</v>
      </c>
      <c r="K102" s="209" t="str">
        <f>IF(データとりまとめシート!J86="","―",データとりまとめシート!J86)</f>
        <v>―</v>
      </c>
      <c r="L102" s="169"/>
      <c r="M102" s="87" t="str">
        <f t="shared" si="11"/>
        <v>ー</v>
      </c>
      <c r="N102" s="81" t="s">
        <v>400</v>
      </c>
      <c r="O102" s="87" t="str">
        <f t="shared" si="12"/>
        <v>ー</v>
      </c>
      <c r="P102" s="82" t="str">
        <f t="shared" si="13"/>
        <v>ー</v>
      </c>
    </row>
    <row r="103" spans="1:16" ht="15.75" customHeight="1">
      <c r="A103" s="96" t="str">
        <f>IF(データとりまとめシート!B87="","ー",データとりまとめシート!B87)</f>
        <v>ー</v>
      </c>
      <c r="B103" s="168" t="str">
        <f>IF(A103="ー","ー",データとりまとめシート!C87)</f>
        <v>ー</v>
      </c>
      <c r="C103" s="168"/>
      <c r="D103" s="82" t="str">
        <f>IF(データとりまとめシート!D87="","ー",IF(データとりまとめシート!D87=1,"男","女"))</f>
        <v>ー</v>
      </c>
      <c r="E103" s="209" t="str">
        <f>IF(データとりまとめシート!F87="","ー",データとりまとめシート!F87)</f>
        <v>ー</v>
      </c>
      <c r="F103" s="169"/>
      <c r="G103" s="87" t="str">
        <f t="shared" si="8"/>
        <v>ー</v>
      </c>
      <c r="H103" s="81" t="s">
        <v>400</v>
      </c>
      <c r="I103" s="87" t="str">
        <f t="shared" si="9"/>
        <v>ー</v>
      </c>
      <c r="J103" s="82" t="str">
        <f t="shared" si="10"/>
        <v>ー</v>
      </c>
      <c r="K103" s="209" t="str">
        <f>IF(データとりまとめシート!J87="","―",データとりまとめシート!J87)</f>
        <v>―</v>
      </c>
      <c r="L103" s="169"/>
      <c r="M103" s="87" t="str">
        <f t="shared" si="11"/>
        <v>ー</v>
      </c>
      <c r="N103" s="81" t="s">
        <v>400</v>
      </c>
      <c r="O103" s="87" t="str">
        <f t="shared" si="12"/>
        <v>ー</v>
      </c>
      <c r="P103" s="82" t="str">
        <f t="shared" si="13"/>
        <v>ー</v>
      </c>
    </row>
    <row r="104" spans="1:16" ht="15.75" customHeight="1">
      <c r="A104" s="96" t="str">
        <f>IF(データとりまとめシート!B88="","ー",データとりまとめシート!B88)</f>
        <v>ー</v>
      </c>
      <c r="B104" s="168" t="str">
        <f>IF(A104="ー","ー",データとりまとめシート!C88)</f>
        <v>ー</v>
      </c>
      <c r="C104" s="168"/>
      <c r="D104" s="82" t="str">
        <f>IF(データとりまとめシート!D88="","ー",IF(データとりまとめシート!D88=1,"男","女"))</f>
        <v>ー</v>
      </c>
      <c r="E104" s="209" t="str">
        <f>IF(データとりまとめシート!F88="","ー",データとりまとめシート!F88)</f>
        <v>ー</v>
      </c>
      <c r="F104" s="169"/>
      <c r="G104" s="87" t="str">
        <f t="shared" si="8"/>
        <v>ー</v>
      </c>
      <c r="H104" s="81" t="s">
        <v>400</v>
      </c>
      <c r="I104" s="87" t="str">
        <f t="shared" si="9"/>
        <v>ー</v>
      </c>
      <c r="J104" s="82" t="str">
        <f t="shared" si="10"/>
        <v>ー</v>
      </c>
      <c r="K104" s="209" t="str">
        <f>IF(データとりまとめシート!J88="","―",データとりまとめシート!J88)</f>
        <v>―</v>
      </c>
      <c r="L104" s="169"/>
      <c r="M104" s="87" t="str">
        <f t="shared" si="11"/>
        <v>ー</v>
      </c>
      <c r="N104" s="81" t="s">
        <v>400</v>
      </c>
      <c r="O104" s="87" t="str">
        <f t="shared" si="12"/>
        <v>ー</v>
      </c>
      <c r="P104" s="82" t="str">
        <f t="shared" si="13"/>
        <v>ー</v>
      </c>
    </row>
    <row r="105" spans="1:16" ht="15.75" customHeight="1">
      <c r="A105" s="96" t="str">
        <f>IF(データとりまとめシート!B89="","ー",データとりまとめシート!B89)</f>
        <v>ー</v>
      </c>
      <c r="B105" s="168" t="str">
        <f>IF(A105="ー","ー",データとりまとめシート!C89)</f>
        <v>ー</v>
      </c>
      <c r="C105" s="168"/>
      <c r="D105" s="82" t="str">
        <f>IF(データとりまとめシート!D89="","ー",IF(データとりまとめシート!D89=1,"男","女"))</f>
        <v>ー</v>
      </c>
      <c r="E105" s="209" t="str">
        <f>IF(データとりまとめシート!F89="","ー",データとりまとめシート!F89)</f>
        <v>ー</v>
      </c>
      <c r="F105" s="169"/>
      <c r="G105" s="87" t="str">
        <f t="shared" si="8"/>
        <v>ー</v>
      </c>
      <c r="H105" s="81" t="s">
        <v>400</v>
      </c>
      <c r="I105" s="87" t="str">
        <f t="shared" si="9"/>
        <v>ー</v>
      </c>
      <c r="J105" s="82" t="str">
        <f t="shared" si="10"/>
        <v>ー</v>
      </c>
      <c r="K105" s="209" t="str">
        <f>IF(データとりまとめシート!J89="","―",データとりまとめシート!J89)</f>
        <v>―</v>
      </c>
      <c r="L105" s="169"/>
      <c r="M105" s="87" t="str">
        <f t="shared" si="11"/>
        <v>ー</v>
      </c>
      <c r="N105" s="81" t="s">
        <v>400</v>
      </c>
      <c r="O105" s="87" t="str">
        <f t="shared" si="12"/>
        <v>ー</v>
      </c>
      <c r="P105" s="82" t="str">
        <f t="shared" si="13"/>
        <v>ー</v>
      </c>
    </row>
    <row r="106" spans="1:16" ht="15.75" customHeight="1">
      <c r="A106" s="96" t="str">
        <f>IF(データとりまとめシート!B90="","ー",データとりまとめシート!B90)</f>
        <v>ー</v>
      </c>
      <c r="B106" s="168" t="str">
        <f>IF(A106="ー","ー",データとりまとめシート!C90)</f>
        <v>ー</v>
      </c>
      <c r="C106" s="168"/>
      <c r="D106" s="82" t="str">
        <f>IF(データとりまとめシート!D90="","ー",IF(データとりまとめシート!D90=1,"男","女"))</f>
        <v>ー</v>
      </c>
      <c r="E106" s="209" t="str">
        <f>IF(データとりまとめシート!F90="","ー",データとりまとめシート!F90)</f>
        <v>ー</v>
      </c>
      <c r="F106" s="169"/>
      <c r="G106" s="87" t="str">
        <f t="shared" si="8"/>
        <v>ー</v>
      </c>
      <c r="H106" s="81" t="s">
        <v>400</v>
      </c>
      <c r="I106" s="87" t="str">
        <f t="shared" si="9"/>
        <v>ー</v>
      </c>
      <c r="J106" s="82" t="str">
        <f t="shared" si="10"/>
        <v>ー</v>
      </c>
      <c r="K106" s="209" t="str">
        <f>IF(データとりまとめシート!J90="","―",データとりまとめシート!J90)</f>
        <v>―</v>
      </c>
      <c r="L106" s="169"/>
      <c r="M106" s="87" t="str">
        <f t="shared" si="11"/>
        <v>ー</v>
      </c>
      <c r="N106" s="81" t="s">
        <v>400</v>
      </c>
      <c r="O106" s="87" t="str">
        <f t="shared" si="12"/>
        <v>ー</v>
      </c>
      <c r="P106" s="82" t="str">
        <f t="shared" si="13"/>
        <v>ー</v>
      </c>
    </row>
    <row r="107" spans="1:16" ht="15.75" customHeight="1">
      <c r="A107" s="96" t="str">
        <f>IF(データとりまとめシート!B91="","ー",データとりまとめシート!B91)</f>
        <v>ー</v>
      </c>
      <c r="B107" s="168" t="str">
        <f>IF(A107="ー","ー",データとりまとめシート!C91)</f>
        <v>ー</v>
      </c>
      <c r="C107" s="168"/>
      <c r="D107" s="82" t="str">
        <f>IF(データとりまとめシート!D91="","ー",IF(データとりまとめシート!D91=1,"男","女"))</f>
        <v>ー</v>
      </c>
      <c r="E107" s="209" t="str">
        <f>IF(データとりまとめシート!F91="","ー",データとりまとめシート!F91)</f>
        <v>ー</v>
      </c>
      <c r="F107" s="169"/>
      <c r="G107" s="87" t="str">
        <f t="shared" si="8"/>
        <v>ー</v>
      </c>
      <c r="H107" s="81" t="s">
        <v>400</v>
      </c>
      <c r="I107" s="87" t="str">
        <f t="shared" si="9"/>
        <v>ー</v>
      </c>
      <c r="J107" s="82" t="str">
        <f t="shared" si="10"/>
        <v>ー</v>
      </c>
      <c r="K107" s="209" t="str">
        <f>IF(データとりまとめシート!J91="","―",データとりまとめシート!J91)</f>
        <v>―</v>
      </c>
      <c r="L107" s="169"/>
      <c r="M107" s="87" t="str">
        <f t="shared" si="11"/>
        <v>ー</v>
      </c>
      <c r="N107" s="81" t="s">
        <v>400</v>
      </c>
      <c r="O107" s="87" t="str">
        <f t="shared" si="12"/>
        <v>ー</v>
      </c>
      <c r="P107" s="82" t="str">
        <f t="shared" si="13"/>
        <v>ー</v>
      </c>
    </row>
    <row r="108" spans="1:16" ht="15.75" customHeight="1">
      <c r="A108" s="96" t="str">
        <f>IF(データとりまとめシート!B92="","ー",データとりまとめシート!B92)</f>
        <v>ー</v>
      </c>
      <c r="B108" s="168" t="str">
        <f>IF(A108="ー","ー",データとりまとめシート!C92)</f>
        <v>ー</v>
      </c>
      <c r="C108" s="168"/>
      <c r="D108" s="82" t="str">
        <f>IF(データとりまとめシート!D92="","ー",IF(データとりまとめシート!D92=1,"男","女"))</f>
        <v>ー</v>
      </c>
      <c r="E108" s="209" t="str">
        <f>IF(データとりまとめシート!F92="","ー",データとりまとめシート!F92)</f>
        <v>ー</v>
      </c>
      <c r="F108" s="169"/>
      <c r="G108" s="87" t="str">
        <f t="shared" si="8"/>
        <v>ー</v>
      </c>
      <c r="H108" s="81" t="s">
        <v>400</v>
      </c>
      <c r="I108" s="87" t="str">
        <f t="shared" si="9"/>
        <v>ー</v>
      </c>
      <c r="J108" s="82" t="str">
        <f t="shared" si="10"/>
        <v>ー</v>
      </c>
      <c r="K108" s="209" t="str">
        <f>IF(データとりまとめシート!J92="","―",データとりまとめシート!J92)</f>
        <v>―</v>
      </c>
      <c r="L108" s="169"/>
      <c r="M108" s="87" t="str">
        <f t="shared" si="11"/>
        <v>ー</v>
      </c>
      <c r="N108" s="81" t="s">
        <v>400</v>
      </c>
      <c r="O108" s="87" t="str">
        <f t="shared" si="12"/>
        <v>ー</v>
      </c>
      <c r="P108" s="82" t="str">
        <f t="shared" si="13"/>
        <v>ー</v>
      </c>
    </row>
    <row r="109" spans="1:16" ht="15.75" customHeight="1">
      <c r="A109" s="96" t="str">
        <f>IF(データとりまとめシート!B93="","ー",データとりまとめシート!B93)</f>
        <v>ー</v>
      </c>
      <c r="B109" s="168" t="str">
        <f>IF(A109="ー","ー",データとりまとめシート!C93)</f>
        <v>ー</v>
      </c>
      <c r="C109" s="168"/>
      <c r="D109" s="82" t="str">
        <f>IF(データとりまとめシート!D93="","ー",IF(データとりまとめシート!D93=1,"男","女"))</f>
        <v>ー</v>
      </c>
      <c r="E109" s="209" t="str">
        <f>IF(データとりまとめシート!F93="","ー",データとりまとめシート!F93)</f>
        <v>ー</v>
      </c>
      <c r="F109" s="169"/>
      <c r="G109" s="87" t="str">
        <f t="shared" si="8"/>
        <v>ー</v>
      </c>
      <c r="H109" s="81" t="s">
        <v>400</v>
      </c>
      <c r="I109" s="87" t="str">
        <f t="shared" si="9"/>
        <v>ー</v>
      </c>
      <c r="J109" s="82" t="str">
        <f t="shared" si="10"/>
        <v>ー</v>
      </c>
      <c r="K109" s="209" t="str">
        <f>IF(データとりまとめシート!J93="","―",データとりまとめシート!J93)</f>
        <v>―</v>
      </c>
      <c r="L109" s="169"/>
      <c r="M109" s="87" t="str">
        <f t="shared" si="11"/>
        <v>ー</v>
      </c>
      <c r="N109" s="81" t="s">
        <v>400</v>
      </c>
      <c r="O109" s="87" t="str">
        <f t="shared" si="12"/>
        <v>ー</v>
      </c>
      <c r="P109" s="82" t="str">
        <f t="shared" si="13"/>
        <v>ー</v>
      </c>
    </row>
    <row r="110" spans="1:16" ht="15.75" customHeight="1">
      <c r="A110" s="96" t="str">
        <f>IF(データとりまとめシート!B94="","ー",データとりまとめシート!B94)</f>
        <v>ー</v>
      </c>
      <c r="B110" s="168" t="str">
        <f>IF(A110="ー","ー",データとりまとめシート!C94)</f>
        <v>ー</v>
      </c>
      <c r="C110" s="168"/>
      <c r="D110" s="82" t="str">
        <f>IF(データとりまとめシート!D94="","ー",IF(データとりまとめシート!D94=1,"男","女"))</f>
        <v>ー</v>
      </c>
      <c r="E110" s="209" t="str">
        <f>IF(データとりまとめシート!F94="","ー",データとりまとめシート!F94)</f>
        <v>ー</v>
      </c>
      <c r="F110" s="169"/>
      <c r="G110" s="87" t="str">
        <f t="shared" si="8"/>
        <v>ー</v>
      </c>
      <c r="H110" s="81" t="s">
        <v>400</v>
      </c>
      <c r="I110" s="87" t="str">
        <f t="shared" si="9"/>
        <v>ー</v>
      </c>
      <c r="J110" s="82" t="str">
        <f t="shared" si="10"/>
        <v>ー</v>
      </c>
      <c r="K110" s="209" t="str">
        <f>IF(データとりまとめシート!J94="","―",データとりまとめシート!J94)</f>
        <v>―</v>
      </c>
      <c r="L110" s="169"/>
      <c r="M110" s="87" t="str">
        <f t="shared" si="11"/>
        <v>ー</v>
      </c>
      <c r="N110" s="81" t="s">
        <v>400</v>
      </c>
      <c r="O110" s="87" t="str">
        <f t="shared" si="12"/>
        <v>ー</v>
      </c>
      <c r="P110" s="82" t="str">
        <f t="shared" si="13"/>
        <v>ー</v>
      </c>
    </row>
    <row r="111" spans="1:16" ht="15.75" customHeight="1">
      <c r="A111" s="96" t="str">
        <f>IF(データとりまとめシート!B95="","ー",データとりまとめシート!B95)</f>
        <v>ー</v>
      </c>
      <c r="B111" s="168" t="str">
        <f>IF(A111="ー","ー",データとりまとめシート!C95)</f>
        <v>ー</v>
      </c>
      <c r="C111" s="168"/>
      <c r="D111" s="82" t="str">
        <f>IF(データとりまとめシート!D95="","ー",IF(データとりまとめシート!D95=1,"男","女"))</f>
        <v>ー</v>
      </c>
      <c r="E111" s="209" t="str">
        <f>IF(データとりまとめシート!F95="","ー",データとりまとめシート!F95)</f>
        <v>ー</v>
      </c>
      <c r="F111" s="169"/>
      <c r="G111" s="87" t="str">
        <f t="shared" si="8"/>
        <v>ー</v>
      </c>
      <c r="H111" s="81" t="s">
        <v>400</v>
      </c>
      <c r="I111" s="87" t="str">
        <f t="shared" si="9"/>
        <v>ー</v>
      </c>
      <c r="J111" s="82" t="str">
        <f t="shared" si="10"/>
        <v>ー</v>
      </c>
      <c r="K111" s="209" t="str">
        <f>IF(データとりまとめシート!J95="","―",データとりまとめシート!J95)</f>
        <v>―</v>
      </c>
      <c r="L111" s="169"/>
      <c r="M111" s="87" t="str">
        <f t="shared" si="11"/>
        <v>ー</v>
      </c>
      <c r="N111" s="81" t="s">
        <v>400</v>
      </c>
      <c r="O111" s="87" t="str">
        <f t="shared" si="12"/>
        <v>ー</v>
      </c>
      <c r="P111" s="82" t="str">
        <f t="shared" si="13"/>
        <v>ー</v>
      </c>
    </row>
    <row r="112" spans="1:16" ht="15.75" customHeight="1">
      <c r="A112" s="96" t="str">
        <f>IF(データとりまとめシート!B96="","ー",データとりまとめシート!B96)</f>
        <v>ー</v>
      </c>
      <c r="B112" s="168" t="str">
        <f>IF(A112="ー","ー",データとりまとめシート!C96)</f>
        <v>ー</v>
      </c>
      <c r="C112" s="168"/>
      <c r="D112" s="82" t="str">
        <f>IF(データとりまとめシート!D96="","ー",IF(データとりまとめシート!D96=1,"男","女"))</f>
        <v>ー</v>
      </c>
      <c r="E112" s="209" t="str">
        <f>IF(データとりまとめシート!F96="","ー",データとりまとめシート!F96)</f>
        <v>ー</v>
      </c>
      <c r="F112" s="169"/>
      <c r="G112" s="87" t="str">
        <f t="shared" si="8"/>
        <v>ー</v>
      </c>
      <c r="H112" s="81" t="s">
        <v>400</v>
      </c>
      <c r="I112" s="87" t="str">
        <f t="shared" si="9"/>
        <v>ー</v>
      </c>
      <c r="J112" s="82" t="str">
        <f t="shared" si="10"/>
        <v>ー</v>
      </c>
      <c r="K112" s="209" t="str">
        <f>IF(データとりまとめシート!J96="","―",データとりまとめシート!J96)</f>
        <v>―</v>
      </c>
      <c r="L112" s="169"/>
      <c r="M112" s="87" t="str">
        <f t="shared" si="11"/>
        <v>ー</v>
      </c>
      <c r="N112" s="81" t="s">
        <v>400</v>
      </c>
      <c r="O112" s="87" t="str">
        <f t="shared" si="12"/>
        <v>ー</v>
      </c>
      <c r="P112" s="82" t="str">
        <f t="shared" si="13"/>
        <v>ー</v>
      </c>
    </row>
    <row r="113" spans="1:16">
      <c r="A113" s="96" t="str">
        <f>IF(データとりまとめシート!B97="","ー",データとりまとめシート!B97)</f>
        <v>ー</v>
      </c>
      <c r="B113" s="168" t="str">
        <f>IF(A113="ー","ー",データとりまとめシート!C97)</f>
        <v>ー</v>
      </c>
      <c r="C113" s="168"/>
      <c r="D113" s="82" t="str">
        <f>IF(データとりまとめシート!D97="","ー",IF(データとりまとめシート!D97=1,"男","女"))</f>
        <v>ー</v>
      </c>
      <c r="E113" s="209" t="str">
        <f>IF(データとりまとめシート!F97="","ー",データとりまとめシート!F97)</f>
        <v>ー</v>
      </c>
      <c r="F113" s="169"/>
      <c r="G113" s="87" t="str">
        <f t="shared" si="8"/>
        <v>ー</v>
      </c>
      <c r="H113" s="81" t="s">
        <v>400</v>
      </c>
      <c r="I113" s="87" t="str">
        <f t="shared" si="9"/>
        <v>ー</v>
      </c>
      <c r="J113" s="82" t="str">
        <f t="shared" si="10"/>
        <v>ー</v>
      </c>
      <c r="K113" s="209" t="str">
        <f>IF(データとりまとめシート!J97="","―",データとりまとめシート!J97)</f>
        <v>―</v>
      </c>
      <c r="L113" s="169"/>
      <c r="M113" s="87" t="str">
        <f t="shared" si="11"/>
        <v>ー</v>
      </c>
      <c r="N113" s="81" t="s">
        <v>400</v>
      </c>
      <c r="O113" s="87" t="str">
        <f t="shared" si="12"/>
        <v>ー</v>
      </c>
      <c r="P113" s="82" t="str">
        <f t="shared" si="13"/>
        <v>ー</v>
      </c>
    </row>
    <row r="114" spans="1:16">
      <c r="A114" s="96" t="str">
        <f>IF(データとりまとめシート!B98="","ー",データとりまとめシート!B98)</f>
        <v>ー</v>
      </c>
      <c r="B114" s="168" t="str">
        <f>IF(A114="ー","ー",データとりまとめシート!C98)</f>
        <v>ー</v>
      </c>
      <c r="C114" s="168"/>
      <c r="D114" s="82" t="str">
        <f>IF(データとりまとめシート!D98="","ー",IF(データとりまとめシート!D98=1,"男","女"))</f>
        <v>ー</v>
      </c>
      <c r="E114" s="209" t="str">
        <f>IF(データとりまとめシート!F98="","ー",データとりまとめシート!F98)</f>
        <v>ー</v>
      </c>
      <c r="F114" s="169"/>
      <c r="G114" s="87" t="str">
        <f t="shared" si="8"/>
        <v>ー</v>
      </c>
      <c r="H114" s="81" t="s">
        <v>400</v>
      </c>
      <c r="I114" s="87" t="str">
        <f t="shared" si="9"/>
        <v>ー</v>
      </c>
      <c r="J114" s="82" t="str">
        <f t="shared" si="10"/>
        <v>ー</v>
      </c>
      <c r="K114" s="209" t="str">
        <f>IF(データとりまとめシート!J98="","―",データとりまとめシート!J98)</f>
        <v>―</v>
      </c>
      <c r="L114" s="169"/>
      <c r="M114" s="87" t="str">
        <f t="shared" si="11"/>
        <v>ー</v>
      </c>
      <c r="N114" s="81" t="s">
        <v>400</v>
      </c>
      <c r="O114" s="87" t="str">
        <f t="shared" si="12"/>
        <v>ー</v>
      </c>
      <c r="P114" s="82" t="str">
        <f t="shared" si="13"/>
        <v>ー</v>
      </c>
    </row>
    <row r="115" spans="1:16">
      <c r="A115" s="96" t="str">
        <f>IF(データとりまとめシート!B99="","ー",データとりまとめシート!B99)</f>
        <v>ー</v>
      </c>
      <c r="B115" s="168" t="str">
        <f>IF(A115="ー","ー",データとりまとめシート!C99)</f>
        <v>ー</v>
      </c>
      <c r="C115" s="168"/>
      <c r="D115" s="82" t="str">
        <f>IF(データとりまとめシート!D99="","ー",IF(データとりまとめシート!D99=1,"男","女"))</f>
        <v>ー</v>
      </c>
      <c r="E115" s="209" t="str">
        <f>IF(データとりまとめシート!F99="","ー",データとりまとめシート!F99)</f>
        <v>ー</v>
      </c>
      <c r="F115" s="169"/>
      <c r="G115" s="87" t="str">
        <f t="shared" si="8"/>
        <v>ー</v>
      </c>
      <c r="H115" s="81" t="s">
        <v>400</v>
      </c>
      <c r="I115" s="87" t="str">
        <f t="shared" si="9"/>
        <v>ー</v>
      </c>
      <c r="J115" s="82" t="str">
        <f t="shared" si="10"/>
        <v>ー</v>
      </c>
      <c r="K115" s="209" t="str">
        <f>IF(データとりまとめシート!J99="","―",データとりまとめシート!J99)</f>
        <v>―</v>
      </c>
      <c r="L115" s="169"/>
      <c r="M115" s="87" t="str">
        <f t="shared" si="11"/>
        <v>ー</v>
      </c>
      <c r="N115" s="81" t="s">
        <v>400</v>
      </c>
      <c r="O115" s="87" t="str">
        <f t="shared" si="12"/>
        <v>ー</v>
      </c>
      <c r="P115" s="82" t="str">
        <f t="shared" si="13"/>
        <v>ー</v>
      </c>
    </row>
    <row r="116" spans="1:16">
      <c r="A116" s="96" t="str">
        <f>IF(データとりまとめシート!B100="","ー",データとりまとめシート!B100)</f>
        <v>ー</v>
      </c>
      <c r="B116" s="168" t="str">
        <f>IF(A116="ー","ー",データとりまとめシート!C100)</f>
        <v>ー</v>
      </c>
      <c r="C116" s="168"/>
      <c r="D116" s="82" t="str">
        <f>IF(データとりまとめシート!D100="","ー",IF(データとりまとめシート!D100=1,"男","女"))</f>
        <v>ー</v>
      </c>
      <c r="E116" s="209" t="str">
        <f>IF(データとりまとめシート!F100="","ー",データとりまとめシート!F100)</f>
        <v>ー</v>
      </c>
      <c r="F116" s="169"/>
      <c r="G116" s="87" t="str">
        <f t="shared" si="8"/>
        <v>ー</v>
      </c>
      <c r="H116" s="81" t="s">
        <v>400</v>
      </c>
      <c r="I116" s="87" t="str">
        <f t="shared" si="9"/>
        <v>ー</v>
      </c>
      <c r="J116" s="82" t="str">
        <f t="shared" si="10"/>
        <v>ー</v>
      </c>
      <c r="K116" s="209" t="str">
        <f>IF(データとりまとめシート!J100="","―",データとりまとめシート!J100)</f>
        <v>―</v>
      </c>
      <c r="L116" s="169"/>
      <c r="M116" s="87" t="str">
        <f t="shared" si="11"/>
        <v>ー</v>
      </c>
      <c r="N116" s="81" t="s">
        <v>400</v>
      </c>
      <c r="O116" s="87" t="str">
        <f t="shared" si="12"/>
        <v>ー</v>
      </c>
      <c r="P116" s="82" t="str">
        <f t="shared" si="13"/>
        <v>ー</v>
      </c>
    </row>
    <row r="117" spans="1:16">
      <c r="A117" s="96" t="str">
        <f>IF(データとりまとめシート!B101="","ー",データとりまとめシート!B101)</f>
        <v>ー</v>
      </c>
      <c r="B117" s="168" t="str">
        <f>IF(A117="ー","ー",データとりまとめシート!C101)</f>
        <v>ー</v>
      </c>
      <c r="C117" s="168"/>
      <c r="D117" s="82" t="str">
        <f>IF(データとりまとめシート!D101="","ー",IF(データとりまとめシート!D101=1,"男","女"))</f>
        <v>ー</v>
      </c>
      <c r="E117" s="209" t="str">
        <f>IF(データとりまとめシート!F101="","ー",データとりまとめシート!F101)</f>
        <v>ー</v>
      </c>
      <c r="F117" s="169"/>
      <c r="G117" s="87" t="str">
        <f t="shared" si="8"/>
        <v>ー</v>
      </c>
      <c r="H117" s="81" t="s">
        <v>400</v>
      </c>
      <c r="I117" s="87" t="str">
        <f t="shared" si="9"/>
        <v>ー</v>
      </c>
      <c r="J117" s="82" t="str">
        <f t="shared" si="10"/>
        <v>ー</v>
      </c>
      <c r="K117" s="209" t="str">
        <f>IF(データとりまとめシート!J101="","―",データとりまとめシート!J101)</f>
        <v>―</v>
      </c>
      <c r="L117" s="169"/>
      <c r="M117" s="87" t="str">
        <f t="shared" si="11"/>
        <v>ー</v>
      </c>
      <c r="N117" s="81" t="s">
        <v>400</v>
      </c>
      <c r="O117" s="87" t="str">
        <f t="shared" si="12"/>
        <v>ー</v>
      </c>
      <c r="P117" s="82" t="str">
        <f t="shared" si="13"/>
        <v>ー</v>
      </c>
    </row>
    <row r="118" spans="1:16">
      <c r="A118" s="96" t="str">
        <f>IF(データとりまとめシート!B102="","ー",データとりまとめシート!B102)</f>
        <v>ー</v>
      </c>
      <c r="B118" s="168" t="str">
        <f>IF(A118="ー","ー",データとりまとめシート!C102)</f>
        <v>ー</v>
      </c>
      <c r="C118" s="168"/>
      <c r="D118" s="82" t="str">
        <f>IF(データとりまとめシート!D102="","ー",IF(データとりまとめシート!D102=1,"男","女"))</f>
        <v>ー</v>
      </c>
      <c r="E118" s="209" t="str">
        <f>IF(データとりまとめシート!F102="","ー",データとりまとめシート!F102)</f>
        <v>ー</v>
      </c>
      <c r="F118" s="169"/>
      <c r="G118" s="87" t="str">
        <f t="shared" si="8"/>
        <v>ー</v>
      </c>
      <c r="H118" s="81" t="s">
        <v>400</v>
      </c>
      <c r="I118" s="87" t="str">
        <f t="shared" si="9"/>
        <v>ー</v>
      </c>
      <c r="J118" s="82" t="str">
        <f t="shared" si="10"/>
        <v>ー</v>
      </c>
      <c r="K118" s="209" t="str">
        <f>IF(データとりまとめシート!J102="","―",データとりまとめシート!J102)</f>
        <v>―</v>
      </c>
      <c r="L118" s="169"/>
      <c r="M118" s="87" t="str">
        <f t="shared" si="11"/>
        <v>ー</v>
      </c>
      <c r="N118" s="81" t="s">
        <v>400</v>
      </c>
      <c r="O118" s="87" t="str">
        <f t="shared" si="12"/>
        <v>ー</v>
      </c>
      <c r="P118" s="82" t="str">
        <f t="shared" si="13"/>
        <v>ー</v>
      </c>
    </row>
    <row r="119" spans="1:16">
      <c r="A119" s="96" t="str">
        <f>IF(データとりまとめシート!B103="","ー",データとりまとめシート!B103)</f>
        <v>ー</v>
      </c>
      <c r="B119" s="168" t="str">
        <f>IF(A119="ー","ー",データとりまとめシート!C103)</f>
        <v>ー</v>
      </c>
      <c r="C119" s="168"/>
      <c r="D119" s="82" t="str">
        <f>IF(データとりまとめシート!D103="","ー",IF(データとりまとめシート!D103=1,"男","女"))</f>
        <v>ー</v>
      </c>
      <c r="E119" s="209" t="str">
        <f>IF(データとりまとめシート!F103="","ー",データとりまとめシート!F103)</f>
        <v>ー</v>
      </c>
      <c r="F119" s="169"/>
      <c r="G119" s="87" t="str">
        <f t="shared" si="8"/>
        <v>ー</v>
      </c>
      <c r="H119" s="81" t="s">
        <v>400</v>
      </c>
      <c r="I119" s="87" t="str">
        <f t="shared" si="9"/>
        <v>ー</v>
      </c>
      <c r="J119" s="82" t="str">
        <f t="shared" si="10"/>
        <v>ー</v>
      </c>
      <c r="K119" s="209" t="str">
        <f>IF(データとりまとめシート!J103="","―",データとりまとめシート!J103)</f>
        <v>―</v>
      </c>
      <c r="L119" s="169"/>
      <c r="M119" s="87" t="str">
        <f t="shared" si="11"/>
        <v>ー</v>
      </c>
      <c r="N119" s="81" t="s">
        <v>400</v>
      </c>
      <c r="O119" s="87" t="str">
        <f t="shared" si="12"/>
        <v>ー</v>
      </c>
      <c r="P119" s="82" t="str">
        <f t="shared" si="13"/>
        <v>ー</v>
      </c>
    </row>
    <row r="120" spans="1:16">
      <c r="A120" s="96" t="str">
        <f>IF(データとりまとめシート!B104="","ー",データとりまとめシート!B104)</f>
        <v>ー</v>
      </c>
      <c r="B120" s="168" t="str">
        <f>IF(A120="ー","ー",データとりまとめシート!C104)</f>
        <v>ー</v>
      </c>
      <c r="C120" s="168"/>
      <c r="D120" s="82" t="str">
        <f>IF(データとりまとめシート!D104="","ー",IF(データとりまとめシート!D104=1,"男","女"))</f>
        <v>ー</v>
      </c>
      <c r="E120" s="209" t="str">
        <f>IF(データとりまとめシート!F104="","ー",データとりまとめシート!F104)</f>
        <v>ー</v>
      </c>
      <c r="F120" s="169"/>
      <c r="G120" s="87" t="str">
        <f t="shared" si="8"/>
        <v>ー</v>
      </c>
      <c r="H120" s="81" t="s">
        <v>400</v>
      </c>
      <c r="I120" s="87" t="str">
        <f t="shared" si="9"/>
        <v>ー</v>
      </c>
      <c r="J120" s="82" t="str">
        <f t="shared" si="10"/>
        <v>ー</v>
      </c>
      <c r="K120" s="209" t="str">
        <f>IF(データとりまとめシート!J104="","―",データとりまとめシート!J104)</f>
        <v>―</v>
      </c>
      <c r="L120" s="169"/>
      <c r="M120" s="87" t="str">
        <f t="shared" si="11"/>
        <v>ー</v>
      </c>
      <c r="N120" s="81" t="s">
        <v>400</v>
      </c>
      <c r="O120" s="87" t="str">
        <f t="shared" si="12"/>
        <v>ー</v>
      </c>
      <c r="P120" s="82" t="str">
        <f t="shared" si="13"/>
        <v>ー</v>
      </c>
    </row>
    <row r="121" spans="1:16">
      <c r="A121" s="96" t="str">
        <f>IF(データとりまとめシート!B105="","ー",データとりまとめシート!B105)</f>
        <v>ー</v>
      </c>
      <c r="B121" s="168" t="str">
        <f>IF(A121="ー","ー",データとりまとめシート!C105)</f>
        <v>ー</v>
      </c>
      <c r="C121" s="168"/>
      <c r="D121" s="82" t="str">
        <f>IF(データとりまとめシート!D105="","ー",IF(データとりまとめシート!D105=1,"男","女"))</f>
        <v>ー</v>
      </c>
      <c r="E121" s="209" t="str">
        <f>IF(データとりまとめシート!F105="","ー",データとりまとめシート!F105)</f>
        <v>ー</v>
      </c>
      <c r="F121" s="169"/>
      <c r="G121" s="87" t="str">
        <f t="shared" si="8"/>
        <v>ー</v>
      </c>
      <c r="H121" s="81" t="s">
        <v>400</v>
      </c>
      <c r="I121" s="87" t="str">
        <f t="shared" si="9"/>
        <v>ー</v>
      </c>
      <c r="J121" s="82" t="str">
        <f t="shared" si="10"/>
        <v>ー</v>
      </c>
      <c r="K121" s="209" t="str">
        <f>IF(データとりまとめシート!J105="","―",データとりまとめシート!J105)</f>
        <v>―</v>
      </c>
      <c r="L121" s="169"/>
      <c r="M121" s="87" t="str">
        <f t="shared" si="11"/>
        <v>ー</v>
      </c>
      <c r="N121" s="81" t="s">
        <v>400</v>
      </c>
      <c r="O121" s="87" t="str">
        <f t="shared" si="12"/>
        <v>ー</v>
      </c>
      <c r="P121" s="82" t="str">
        <f t="shared" si="13"/>
        <v>ー</v>
      </c>
    </row>
    <row r="122" spans="1:16">
      <c r="A122" s="96" t="str">
        <f>IF(データとりまとめシート!B106="","ー",データとりまとめシート!B106)</f>
        <v>ー</v>
      </c>
      <c r="B122" s="168" t="str">
        <f>IF(A122="ー","ー",データとりまとめシート!C106)</f>
        <v>ー</v>
      </c>
      <c r="C122" s="168"/>
      <c r="D122" s="82" t="str">
        <f>IF(データとりまとめシート!D106="","ー",IF(データとりまとめシート!D106=1,"男","女"))</f>
        <v>ー</v>
      </c>
      <c r="E122" s="209" t="str">
        <f>IF(データとりまとめシート!F106="","ー",データとりまとめシート!F106)</f>
        <v>ー</v>
      </c>
      <c r="F122" s="169"/>
      <c r="G122" s="87" t="str">
        <f t="shared" si="8"/>
        <v>ー</v>
      </c>
      <c r="H122" s="81" t="s">
        <v>400</v>
      </c>
      <c r="I122" s="87" t="str">
        <f t="shared" si="9"/>
        <v>ー</v>
      </c>
      <c r="J122" s="82" t="str">
        <f t="shared" si="10"/>
        <v>ー</v>
      </c>
      <c r="K122" s="209" t="str">
        <f>IF(データとりまとめシート!J106="","―",データとりまとめシート!J106)</f>
        <v>―</v>
      </c>
      <c r="L122" s="169"/>
      <c r="M122" s="87" t="str">
        <f t="shared" si="11"/>
        <v>ー</v>
      </c>
      <c r="N122" s="81" t="s">
        <v>400</v>
      </c>
      <c r="O122" s="87" t="str">
        <f t="shared" si="12"/>
        <v>ー</v>
      </c>
      <c r="P122" s="82" t="str">
        <f t="shared" si="13"/>
        <v>ー</v>
      </c>
    </row>
    <row r="123" spans="1:16">
      <c r="A123" s="96" t="str">
        <f>IF(データとりまとめシート!B107="","ー",データとりまとめシート!B107)</f>
        <v>ー</v>
      </c>
      <c r="B123" s="168" t="str">
        <f>IF(A123="ー","ー",データとりまとめシート!C107)</f>
        <v>ー</v>
      </c>
      <c r="C123" s="168"/>
      <c r="D123" s="82" t="str">
        <f>IF(データとりまとめシート!D107="","ー",IF(データとりまとめシート!D107=1,"男","女"))</f>
        <v>ー</v>
      </c>
      <c r="E123" s="209" t="str">
        <f>IF(データとりまとめシート!F107="","ー",データとりまとめシート!F107)</f>
        <v>ー</v>
      </c>
      <c r="F123" s="169"/>
      <c r="G123" s="87" t="str">
        <f t="shared" si="8"/>
        <v>ー</v>
      </c>
      <c r="H123" s="81" t="s">
        <v>400</v>
      </c>
      <c r="I123" s="87" t="str">
        <f t="shared" si="9"/>
        <v>ー</v>
      </c>
      <c r="J123" s="82" t="str">
        <f t="shared" si="10"/>
        <v>ー</v>
      </c>
      <c r="K123" s="209" t="str">
        <f>IF(データとりまとめシート!J107="","―",データとりまとめシート!J107)</f>
        <v>―</v>
      </c>
      <c r="L123" s="169"/>
      <c r="M123" s="87" t="str">
        <f t="shared" si="11"/>
        <v>ー</v>
      </c>
      <c r="N123" s="81" t="s">
        <v>400</v>
      </c>
      <c r="O123" s="87" t="str">
        <f t="shared" si="12"/>
        <v>ー</v>
      </c>
      <c r="P123" s="82" t="str">
        <f t="shared" si="13"/>
        <v>ー</v>
      </c>
    </row>
    <row r="124" spans="1:16">
      <c r="A124" s="96" t="str">
        <f>IF(データとりまとめシート!B108="","ー",データとりまとめシート!B108)</f>
        <v>ー</v>
      </c>
      <c r="B124" s="168" t="str">
        <f>IF(A124="ー","ー",データとりまとめシート!C108)</f>
        <v>ー</v>
      </c>
      <c r="C124" s="168"/>
      <c r="D124" s="82" t="str">
        <f>IF(データとりまとめシート!D108="","ー",IF(データとりまとめシート!D108=1,"男","女"))</f>
        <v>ー</v>
      </c>
      <c r="E124" s="209" t="str">
        <f>IF(データとりまとめシート!F108="","ー",データとりまとめシート!F108)</f>
        <v>ー</v>
      </c>
      <c r="F124" s="169"/>
      <c r="G124" s="87" t="str">
        <f t="shared" si="8"/>
        <v>ー</v>
      </c>
      <c r="H124" s="81" t="s">
        <v>400</v>
      </c>
      <c r="I124" s="87" t="str">
        <f t="shared" si="9"/>
        <v>ー</v>
      </c>
      <c r="J124" s="82" t="str">
        <f t="shared" si="10"/>
        <v>ー</v>
      </c>
      <c r="K124" s="209" t="str">
        <f>IF(データとりまとめシート!J108="","―",データとりまとめシート!J108)</f>
        <v>―</v>
      </c>
      <c r="L124" s="169"/>
      <c r="M124" s="87" t="str">
        <f t="shared" si="11"/>
        <v>ー</v>
      </c>
      <c r="N124" s="81" t="s">
        <v>400</v>
      </c>
      <c r="O124" s="87" t="str">
        <f t="shared" si="12"/>
        <v>ー</v>
      </c>
      <c r="P124" s="82" t="str">
        <f t="shared" si="13"/>
        <v>ー</v>
      </c>
    </row>
    <row r="125" spans="1:16">
      <c r="A125" s="96" t="str">
        <f>IF(データとりまとめシート!B109="","ー",データとりまとめシート!B109)</f>
        <v>ー</v>
      </c>
      <c r="B125" s="168" t="str">
        <f>IF(A125="ー","ー",データとりまとめシート!C109)</f>
        <v>ー</v>
      </c>
      <c r="C125" s="168"/>
      <c r="D125" s="82" t="str">
        <f>IF(データとりまとめシート!D109="","ー",IF(データとりまとめシート!D109=1,"男","女"))</f>
        <v>ー</v>
      </c>
      <c r="E125" s="209" t="str">
        <f>IF(データとりまとめシート!F109="","ー",データとりまとめシート!F109)</f>
        <v>ー</v>
      </c>
      <c r="F125" s="169"/>
      <c r="G125" s="87" t="str">
        <f t="shared" si="8"/>
        <v>ー</v>
      </c>
      <c r="H125" s="81" t="s">
        <v>400</v>
      </c>
      <c r="I125" s="87" t="str">
        <f t="shared" si="9"/>
        <v>ー</v>
      </c>
      <c r="J125" s="82" t="str">
        <f t="shared" si="10"/>
        <v>ー</v>
      </c>
      <c r="K125" s="209" t="str">
        <f>IF(データとりまとめシート!J109="","―",データとりまとめシート!J109)</f>
        <v>―</v>
      </c>
      <c r="L125" s="169"/>
      <c r="M125" s="87" t="str">
        <f t="shared" si="11"/>
        <v>ー</v>
      </c>
      <c r="N125" s="81" t="s">
        <v>400</v>
      </c>
      <c r="O125" s="87" t="str">
        <f t="shared" si="12"/>
        <v>ー</v>
      </c>
      <c r="P125" s="82" t="str">
        <f t="shared" si="13"/>
        <v>ー</v>
      </c>
    </row>
    <row r="126" spans="1:16">
      <c r="A126" s="96" t="str">
        <f>IF(データとりまとめシート!B110="","ー",データとりまとめシート!B110)</f>
        <v>ー</v>
      </c>
      <c r="B126" s="168" t="str">
        <f>IF(A126="ー","ー",データとりまとめシート!C110)</f>
        <v>ー</v>
      </c>
      <c r="C126" s="168"/>
      <c r="D126" s="82" t="str">
        <f>IF(データとりまとめシート!D110="","ー",IF(データとりまとめシート!D110=1,"男","女"))</f>
        <v>ー</v>
      </c>
      <c r="E126" s="209" t="str">
        <f>IF(データとりまとめシート!F110="","ー",データとりまとめシート!F110)</f>
        <v>ー</v>
      </c>
      <c r="F126" s="169"/>
      <c r="G126" s="87" t="str">
        <f t="shared" si="8"/>
        <v>ー</v>
      </c>
      <c r="H126" s="81" t="s">
        <v>400</v>
      </c>
      <c r="I126" s="87" t="str">
        <f t="shared" si="9"/>
        <v>ー</v>
      </c>
      <c r="J126" s="82" t="str">
        <f t="shared" si="10"/>
        <v>ー</v>
      </c>
      <c r="K126" s="209" t="str">
        <f>IF(データとりまとめシート!J110="","―",データとりまとめシート!J110)</f>
        <v>―</v>
      </c>
      <c r="L126" s="169"/>
      <c r="M126" s="87" t="str">
        <f t="shared" si="11"/>
        <v>ー</v>
      </c>
      <c r="N126" s="81" t="s">
        <v>400</v>
      </c>
      <c r="O126" s="87" t="str">
        <f t="shared" si="12"/>
        <v>ー</v>
      </c>
      <c r="P126" s="82" t="str">
        <f t="shared" si="13"/>
        <v>ー</v>
      </c>
    </row>
    <row r="127" spans="1:16">
      <c r="A127" s="96" t="str">
        <f>IF(データとりまとめシート!B111="","ー",データとりまとめシート!B111)</f>
        <v>ー</v>
      </c>
      <c r="B127" s="168" t="str">
        <f>IF(A127="ー","ー",データとりまとめシート!C111)</f>
        <v>ー</v>
      </c>
      <c r="C127" s="168"/>
      <c r="D127" s="82" t="str">
        <f>IF(データとりまとめシート!D111="","ー",IF(データとりまとめシート!D111=1,"男","女"))</f>
        <v>ー</v>
      </c>
      <c r="E127" s="209" t="str">
        <f>IF(データとりまとめシート!F111="","ー",データとりまとめシート!F111)</f>
        <v>ー</v>
      </c>
      <c r="F127" s="169"/>
      <c r="G127" s="87" t="str">
        <f t="shared" si="8"/>
        <v>ー</v>
      </c>
      <c r="H127" s="81" t="s">
        <v>400</v>
      </c>
      <c r="I127" s="87" t="str">
        <f t="shared" si="9"/>
        <v>ー</v>
      </c>
      <c r="J127" s="82" t="str">
        <f t="shared" si="10"/>
        <v>ー</v>
      </c>
      <c r="K127" s="209" t="str">
        <f>IF(データとりまとめシート!J111="","―",データとりまとめシート!J111)</f>
        <v>―</v>
      </c>
      <c r="L127" s="169"/>
      <c r="M127" s="87" t="str">
        <f t="shared" si="11"/>
        <v>ー</v>
      </c>
      <c r="N127" s="81" t="s">
        <v>400</v>
      </c>
      <c r="O127" s="87" t="str">
        <f t="shared" si="12"/>
        <v>ー</v>
      </c>
      <c r="P127" s="82" t="str">
        <f t="shared" si="13"/>
        <v>ー</v>
      </c>
    </row>
    <row r="128" spans="1:16">
      <c r="A128" s="96" t="str">
        <f>IF(データとりまとめシート!B112="","ー",データとりまとめシート!B112)</f>
        <v>ー</v>
      </c>
      <c r="B128" s="168" t="str">
        <f>IF(A128="ー","ー",データとりまとめシート!C112)</f>
        <v>ー</v>
      </c>
      <c r="C128" s="168"/>
      <c r="D128" s="82" t="str">
        <f>IF(データとりまとめシート!D112="","ー",IF(データとりまとめシート!D112=1,"男","女"))</f>
        <v>ー</v>
      </c>
      <c r="E128" s="209" t="str">
        <f>IF(データとりまとめシート!F112="","ー",データとりまとめシート!F112)</f>
        <v>ー</v>
      </c>
      <c r="F128" s="169"/>
      <c r="G128" s="87" t="str">
        <f t="shared" si="8"/>
        <v>ー</v>
      </c>
      <c r="H128" s="81" t="s">
        <v>400</v>
      </c>
      <c r="I128" s="87" t="str">
        <f t="shared" si="9"/>
        <v>ー</v>
      </c>
      <c r="J128" s="82" t="str">
        <f t="shared" si="10"/>
        <v>ー</v>
      </c>
      <c r="K128" s="209" t="str">
        <f>IF(データとりまとめシート!J112="","―",データとりまとめシート!J112)</f>
        <v>―</v>
      </c>
      <c r="L128" s="169"/>
      <c r="M128" s="87" t="str">
        <f t="shared" si="11"/>
        <v>ー</v>
      </c>
      <c r="N128" s="81" t="s">
        <v>400</v>
      </c>
      <c r="O128" s="87" t="str">
        <f t="shared" si="12"/>
        <v>ー</v>
      </c>
      <c r="P128" s="82" t="str">
        <f t="shared" si="13"/>
        <v>ー</v>
      </c>
    </row>
    <row r="129" spans="1:16">
      <c r="A129" s="96" t="str">
        <f>IF(データとりまとめシート!B113="","ー",データとりまとめシート!B113)</f>
        <v>ー</v>
      </c>
      <c r="B129" s="168" t="str">
        <f>IF(A129="ー","ー",データとりまとめシート!C113)</f>
        <v>ー</v>
      </c>
      <c r="C129" s="168"/>
      <c r="D129" s="82" t="str">
        <f>IF(データとりまとめシート!D113="","ー",IF(データとりまとめシート!D113=1,"男","女"))</f>
        <v>ー</v>
      </c>
      <c r="E129" s="209" t="str">
        <f>IF(データとりまとめシート!F113="","ー",データとりまとめシート!F113)</f>
        <v>ー</v>
      </c>
      <c r="F129" s="169"/>
      <c r="G129" s="87" t="str">
        <f t="shared" si="8"/>
        <v>ー</v>
      </c>
      <c r="H129" s="81" t="s">
        <v>400</v>
      </c>
      <c r="I129" s="87" t="str">
        <f t="shared" si="9"/>
        <v>ー</v>
      </c>
      <c r="J129" s="82" t="str">
        <f t="shared" si="10"/>
        <v>ー</v>
      </c>
      <c r="K129" s="209" t="str">
        <f>IF(データとりまとめシート!J113="","―",データとりまとめシート!J113)</f>
        <v>―</v>
      </c>
      <c r="L129" s="169"/>
      <c r="M129" s="87" t="str">
        <f t="shared" si="11"/>
        <v>ー</v>
      </c>
      <c r="N129" s="81" t="s">
        <v>400</v>
      </c>
      <c r="O129" s="87" t="str">
        <f t="shared" si="12"/>
        <v>ー</v>
      </c>
      <c r="P129" s="82" t="str">
        <f t="shared" si="13"/>
        <v>ー</v>
      </c>
    </row>
    <row r="130" spans="1:16">
      <c r="A130" s="96" t="str">
        <f>IF(データとりまとめシート!B114="","ー",データとりまとめシート!B114)</f>
        <v>ー</v>
      </c>
      <c r="B130" s="168" t="str">
        <f>IF(A130="ー","ー",データとりまとめシート!C114)</f>
        <v>ー</v>
      </c>
      <c r="C130" s="168"/>
      <c r="D130" s="82" t="str">
        <f>IF(データとりまとめシート!D114="","ー",IF(データとりまとめシート!D114=1,"男","女"))</f>
        <v>ー</v>
      </c>
      <c r="E130" s="209" t="str">
        <f>IF(データとりまとめシート!F114="","ー",データとりまとめシート!F114)</f>
        <v>ー</v>
      </c>
      <c r="F130" s="169"/>
      <c r="G130" s="87" t="str">
        <f t="shared" si="8"/>
        <v>ー</v>
      </c>
      <c r="H130" s="81" t="s">
        <v>400</v>
      </c>
      <c r="I130" s="87" t="str">
        <f t="shared" si="9"/>
        <v>ー</v>
      </c>
      <c r="J130" s="82" t="str">
        <f t="shared" si="10"/>
        <v>ー</v>
      </c>
      <c r="K130" s="209" t="str">
        <f>IF(データとりまとめシート!J114="","―",データとりまとめシート!J114)</f>
        <v>―</v>
      </c>
      <c r="L130" s="169"/>
      <c r="M130" s="87" t="str">
        <f t="shared" si="11"/>
        <v>ー</v>
      </c>
      <c r="N130" s="81" t="s">
        <v>400</v>
      </c>
      <c r="O130" s="87" t="str">
        <f t="shared" si="12"/>
        <v>ー</v>
      </c>
      <c r="P130" s="82" t="str">
        <f t="shared" si="13"/>
        <v>ー</v>
      </c>
    </row>
    <row r="131" spans="1:16">
      <c r="A131" s="96" t="str">
        <f>IF(データとりまとめシート!B115="","ー",データとりまとめシート!B115)</f>
        <v>ー</v>
      </c>
      <c r="B131" s="168" t="str">
        <f>IF(A131="ー","ー",データとりまとめシート!C115)</f>
        <v>ー</v>
      </c>
      <c r="C131" s="168"/>
      <c r="D131" s="82" t="str">
        <f>IF(データとりまとめシート!D115="","ー",IF(データとりまとめシート!D115=1,"男","女"))</f>
        <v>ー</v>
      </c>
      <c r="E131" s="209" t="str">
        <f>IF(データとりまとめシート!F115="","ー",データとりまとめシート!F115)</f>
        <v>ー</v>
      </c>
      <c r="F131" s="169"/>
      <c r="G131" s="87" t="str">
        <f t="shared" si="8"/>
        <v>ー</v>
      </c>
      <c r="H131" s="81" t="s">
        <v>400</v>
      </c>
      <c r="I131" s="87" t="str">
        <f t="shared" si="9"/>
        <v>ー</v>
      </c>
      <c r="J131" s="82" t="str">
        <f t="shared" si="10"/>
        <v>ー</v>
      </c>
      <c r="K131" s="209" t="str">
        <f>IF(データとりまとめシート!J115="","―",データとりまとめシート!J115)</f>
        <v>―</v>
      </c>
      <c r="L131" s="169"/>
      <c r="M131" s="87" t="str">
        <f t="shared" si="11"/>
        <v>ー</v>
      </c>
      <c r="N131" s="81" t="s">
        <v>400</v>
      </c>
      <c r="O131" s="87" t="str">
        <f t="shared" si="12"/>
        <v>ー</v>
      </c>
      <c r="P131" s="82" t="str">
        <f t="shared" si="13"/>
        <v>ー</v>
      </c>
    </row>
    <row r="132" spans="1:16">
      <c r="A132" s="96" t="str">
        <f>IF(データとりまとめシート!B116="","ー",データとりまとめシート!B116)</f>
        <v>ー</v>
      </c>
      <c r="B132" s="168" t="str">
        <f>IF(A132="ー","ー",データとりまとめシート!C116)</f>
        <v>ー</v>
      </c>
      <c r="C132" s="168"/>
      <c r="D132" s="82" t="str">
        <f>IF(データとりまとめシート!D116="","ー",IF(データとりまとめシート!D116=1,"男","女"))</f>
        <v>ー</v>
      </c>
      <c r="E132" s="209" t="str">
        <f>IF(データとりまとめシート!F116="","ー",データとりまとめシート!F116)</f>
        <v>ー</v>
      </c>
      <c r="F132" s="169"/>
      <c r="G132" s="87" t="str">
        <f t="shared" si="8"/>
        <v>ー</v>
      </c>
      <c r="H132" s="81" t="s">
        <v>400</v>
      </c>
      <c r="I132" s="87" t="str">
        <f t="shared" si="9"/>
        <v>ー</v>
      </c>
      <c r="J132" s="82" t="str">
        <f t="shared" si="10"/>
        <v>ー</v>
      </c>
      <c r="K132" s="209" t="str">
        <f>IF(データとりまとめシート!J116="","―",データとりまとめシート!J116)</f>
        <v>―</v>
      </c>
      <c r="L132" s="169"/>
      <c r="M132" s="87" t="str">
        <f t="shared" si="11"/>
        <v>ー</v>
      </c>
      <c r="N132" s="81" t="s">
        <v>400</v>
      </c>
      <c r="O132" s="87" t="str">
        <f t="shared" si="12"/>
        <v>ー</v>
      </c>
      <c r="P132" s="82" t="str">
        <f t="shared" si="13"/>
        <v>ー</v>
      </c>
    </row>
    <row r="133" spans="1:16">
      <c r="A133" s="96" t="str">
        <f>IF(データとりまとめシート!B117="","ー",データとりまとめシート!B117)</f>
        <v>ー</v>
      </c>
      <c r="B133" s="168" t="str">
        <f>IF(A133="ー","ー",データとりまとめシート!C117)</f>
        <v>ー</v>
      </c>
      <c r="C133" s="168"/>
      <c r="D133" s="82" t="str">
        <f>IF(データとりまとめシート!D117="","ー",IF(データとりまとめシート!D117=1,"男","女"))</f>
        <v>ー</v>
      </c>
      <c r="E133" s="209" t="str">
        <f>IF(データとりまとめシート!F117="","ー",データとりまとめシート!F117)</f>
        <v>ー</v>
      </c>
      <c r="F133" s="169"/>
      <c r="G133" s="87" t="str">
        <f t="shared" si="8"/>
        <v>ー</v>
      </c>
      <c r="H133" s="81" t="s">
        <v>400</v>
      </c>
      <c r="I133" s="87" t="str">
        <f t="shared" si="9"/>
        <v>ー</v>
      </c>
      <c r="J133" s="82" t="str">
        <f t="shared" si="10"/>
        <v>ー</v>
      </c>
      <c r="K133" s="209" t="str">
        <f>IF(データとりまとめシート!J117="","―",データとりまとめシート!J117)</f>
        <v>―</v>
      </c>
      <c r="L133" s="169"/>
      <c r="M133" s="87" t="str">
        <f t="shared" si="11"/>
        <v>ー</v>
      </c>
      <c r="N133" s="81" t="s">
        <v>400</v>
      </c>
      <c r="O133" s="87" t="str">
        <f t="shared" si="12"/>
        <v>ー</v>
      </c>
      <c r="P133" s="82" t="str">
        <f t="shared" si="13"/>
        <v>ー</v>
      </c>
    </row>
    <row r="134" spans="1:16">
      <c r="A134" s="96" t="str">
        <f>IF(データとりまとめシート!B118="","ー",データとりまとめシート!B118)</f>
        <v>ー</v>
      </c>
      <c r="B134" s="168" t="str">
        <f>IF(A134="ー","ー",データとりまとめシート!C118)</f>
        <v>ー</v>
      </c>
      <c r="C134" s="168"/>
      <c r="D134" s="82" t="str">
        <f>IF(データとりまとめシート!D118="","ー",IF(データとりまとめシート!D118=1,"男","女"))</f>
        <v>ー</v>
      </c>
      <c r="E134" s="209" t="str">
        <f>IF(データとりまとめシート!F118="","ー",データとりまとめシート!F118)</f>
        <v>ー</v>
      </c>
      <c r="F134" s="169"/>
      <c r="G134" s="87" t="str">
        <f t="shared" si="8"/>
        <v>ー</v>
      </c>
      <c r="H134" s="81" t="s">
        <v>400</v>
      </c>
      <c r="I134" s="87" t="str">
        <f t="shared" si="9"/>
        <v>ー</v>
      </c>
      <c r="J134" s="82" t="str">
        <f t="shared" si="10"/>
        <v>ー</v>
      </c>
      <c r="K134" s="209" t="str">
        <f>IF(データとりまとめシート!J118="","―",データとりまとめシート!J118)</f>
        <v>―</v>
      </c>
      <c r="L134" s="169"/>
      <c r="M134" s="87" t="str">
        <f t="shared" si="11"/>
        <v>ー</v>
      </c>
      <c r="N134" s="81" t="s">
        <v>400</v>
      </c>
      <c r="O134" s="87" t="str">
        <f t="shared" si="12"/>
        <v>ー</v>
      </c>
      <c r="P134" s="82" t="str">
        <f t="shared" si="13"/>
        <v>ー</v>
      </c>
    </row>
    <row r="135" spans="1:16">
      <c r="A135" s="96" t="str">
        <f>IF(データとりまとめシート!B119="","ー",データとりまとめシート!B119)</f>
        <v>ー</v>
      </c>
      <c r="B135" s="168" t="str">
        <f>IF(A135="ー","ー",データとりまとめシート!C119)</f>
        <v>ー</v>
      </c>
      <c r="C135" s="168"/>
      <c r="D135" s="82" t="str">
        <f>IF(データとりまとめシート!D119="","ー",IF(データとりまとめシート!D119=1,"男","女"))</f>
        <v>ー</v>
      </c>
      <c r="E135" s="209" t="str">
        <f>IF(データとりまとめシート!F119="","ー",データとりまとめシート!F119)</f>
        <v>ー</v>
      </c>
      <c r="F135" s="169"/>
      <c r="G135" s="87" t="str">
        <f t="shared" si="8"/>
        <v>ー</v>
      </c>
      <c r="H135" s="81" t="s">
        <v>400</v>
      </c>
      <c r="I135" s="87" t="str">
        <f t="shared" si="9"/>
        <v>ー</v>
      </c>
      <c r="J135" s="82" t="str">
        <f t="shared" si="10"/>
        <v>ー</v>
      </c>
      <c r="K135" s="209" t="str">
        <f>IF(データとりまとめシート!J119="","―",データとりまとめシート!J119)</f>
        <v>―</v>
      </c>
      <c r="L135" s="169"/>
      <c r="M135" s="87" t="str">
        <f t="shared" si="11"/>
        <v>ー</v>
      </c>
      <c r="N135" s="81" t="s">
        <v>400</v>
      </c>
      <c r="O135" s="87" t="str">
        <f t="shared" si="12"/>
        <v>ー</v>
      </c>
      <c r="P135" s="82" t="str">
        <f t="shared" si="13"/>
        <v>ー</v>
      </c>
    </row>
    <row r="136" spans="1:16">
      <c r="A136" s="96" t="str">
        <f>IF(データとりまとめシート!B120="","ー",データとりまとめシート!B120)</f>
        <v>ー</v>
      </c>
      <c r="B136" s="168" t="str">
        <f>IF(A136="ー","ー",データとりまとめシート!C120)</f>
        <v>ー</v>
      </c>
      <c r="C136" s="168"/>
      <c r="D136" s="82" t="str">
        <f>IF(データとりまとめシート!D120="","ー",IF(データとりまとめシート!D120=1,"男","女"))</f>
        <v>ー</v>
      </c>
      <c r="E136" s="209" t="str">
        <f>IF(データとりまとめシート!F120="","ー",データとりまとめシート!F120)</f>
        <v>ー</v>
      </c>
      <c r="F136" s="169"/>
      <c r="G136" s="87" t="str">
        <f t="shared" si="8"/>
        <v>ー</v>
      </c>
      <c r="H136" s="81" t="s">
        <v>400</v>
      </c>
      <c r="I136" s="87" t="str">
        <f t="shared" si="9"/>
        <v>ー</v>
      </c>
      <c r="J136" s="82" t="str">
        <f t="shared" si="10"/>
        <v>ー</v>
      </c>
      <c r="K136" s="209" t="str">
        <f>IF(データとりまとめシート!J120="","―",データとりまとめシート!J120)</f>
        <v>―</v>
      </c>
      <c r="L136" s="169"/>
      <c r="M136" s="87" t="str">
        <f t="shared" si="11"/>
        <v>ー</v>
      </c>
      <c r="N136" s="81" t="s">
        <v>400</v>
      </c>
      <c r="O136" s="87" t="str">
        <f t="shared" si="12"/>
        <v>ー</v>
      </c>
      <c r="P136" s="82" t="str">
        <f t="shared" si="13"/>
        <v>ー</v>
      </c>
    </row>
    <row r="137" spans="1:16">
      <c r="A137" s="96" t="str">
        <f>IF(データとりまとめシート!B121="","ー",データとりまとめシート!B121)</f>
        <v>ー</v>
      </c>
      <c r="B137" s="168" t="str">
        <f>IF(A137="ー","ー",データとりまとめシート!C121)</f>
        <v>ー</v>
      </c>
      <c r="C137" s="168"/>
      <c r="D137" s="82" t="str">
        <f>IF(データとりまとめシート!D121="","ー",IF(データとりまとめシート!D121=1,"男","女"))</f>
        <v>ー</v>
      </c>
      <c r="E137" s="209" t="str">
        <f>IF(データとりまとめシート!F121="","ー",データとりまとめシート!F121)</f>
        <v>ー</v>
      </c>
      <c r="F137" s="169"/>
      <c r="G137" s="87" t="str">
        <f t="shared" si="8"/>
        <v>ー</v>
      </c>
      <c r="H137" s="81" t="s">
        <v>400</v>
      </c>
      <c r="I137" s="87" t="str">
        <f t="shared" si="9"/>
        <v>ー</v>
      </c>
      <c r="J137" s="82" t="str">
        <f t="shared" si="10"/>
        <v>ー</v>
      </c>
      <c r="K137" s="209" t="str">
        <f>IF(データとりまとめシート!J121="","―",データとりまとめシート!J121)</f>
        <v>―</v>
      </c>
      <c r="L137" s="169"/>
      <c r="M137" s="87" t="str">
        <f t="shared" si="11"/>
        <v>ー</v>
      </c>
      <c r="N137" s="81" t="s">
        <v>400</v>
      </c>
      <c r="O137" s="87" t="str">
        <f t="shared" si="12"/>
        <v>ー</v>
      </c>
      <c r="P137" s="82" t="str">
        <f t="shared" si="13"/>
        <v>ー</v>
      </c>
    </row>
    <row r="138" spans="1:16">
      <c r="A138" s="96" t="str">
        <f>IF(データとりまとめシート!B122="","ー",データとりまとめシート!B122)</f>
        <v>ー</v>
      </c>
      <c r="B138" s="168" t="str">
        <f>IF(A138="ー","ー",データとりまとめシート!C122)</f>
        <v>ー</v>
      </c>
      <c r="C138" s="168"/>
      <c r="D138" s="82" t="str">
        <f>IF(データとりまとめシート!D122="","ー",IF(データとりまとめシート!D122=1,"男","女"))</f>
        <v>ー</v>
      </c>
      <c r="E138" s="209" t="str">
        <f>IF(データとりまとめシート!F122="","ー",データとりまとめシート!F122)</f>
        <v>ー</v>
      </c>
      <c r="F138" s="169"/>
      <c r="G138" s="87" t="str">
        <f t="shared" si="8"/>
        <v>ー</v>
      </c>
      <c r="H138" s="81" t="s">
        <v>400</v>
      </c>
      <c r="I138" s="87" t="str">
        <f t="shared" si="9"/>
        <v>ー</v>
      </c>
      <c r="J138" s="82" t="str">
        <f t="shared" si="10"/>
        <v>ー</v>
      </c>
      <c r="K138" s="209" t="str">
        <f>IF(データとりまとめシート!J122="","―",データとりまとめシート!J122)</f>
        <v>―</v>
      </c>
      <c r="L138" s="169"/>
      <c r="M138" s="87" t="str">
        <f t="shared" si="11"/>
        <v>ー</v>
      </c>
      <c r="N138" s="81" t="s">
        <v>400</v>
      </c>
      <c r="O138" s="87" t="str">
        <f t="shared" si="12"/>
        <v>ー</v>
      </c>
      <c r="P138" s="82" t="str">
        <f t="shared" si="13"/>
        <v>ー</v>
      </c>
    </row>
    <row r="139" spans="1:16">
      <c r="A139" s="96" t="str">
        <f>IF(データとりまとめシート!B123="","ー",データとりまとめシート!B123)</f>
        <v>ー</v>
      </c>
      <c r="B139" s="168" t="str">
        <f>IF(A139="ー","ー",データとりまとめシート!C123)</f>
        <v>ー</v>
      </c>
      <c r="C139" s="168"/>
      <c r="D139" s="82" t="str">
        <f>IF(データとりまとめシート!D123="","ー",IF(データとりまとめシート!D123=1,"男","女"))</f>
        <v>ー</v>
      </c>
      <c r="E139" s="209" t="str">
        <f>IF(データとりまとめシート!F123="","ー",データとりまとめシート!F123)</f>
        <v>ー</v>
      </c>
      <c r="F139" s="169"/>
      <c r="G139" s="87" t="str">
        <f t="shared" si="8"/>
        <v>ー</v>
      </c>
      <c r="H139" s="81" t="s">
        <v>400</v>
      </c>
      <c r="I139" s="87" t="str">
        <f t="shared" si="9"/>
        <v>ー</v>
      </c>
      <c r="J139" s="82" t="str">
        <f t="shared" si="10"/>
        <v>ー</v>
      </c>
      <c r="K139" s="209" t="str">
        <f>IF(データとりまとめシート!J123="","―",データとりまとめシート!J123)</f>
        <v>―</v>
      </c>
      <c r="L139" s="169"/>
      <c r="M139" s="87" t="str">
        <f t="shared" si="11"/>
        <v>ー</v>
      </c>
      <c r="N139" s="81" t="s">
        <v>400</v>
      </c>
      <c r="O139" s="87" t="str">
        <f t="shared" si="12"/>
        <v>ー</v>
      </c>
      <c r="P139" s="82" t="str">
        <f t="shared" si="13"/>
        <v>ー</v>
      </c>
    </row>
    <row r="140" spans="1:16">
      <c r="A140" s="96" t="str">
        <f>IF(データとりまとめシート!B124="","ー",データとりまとめシート!B124)</f>
        <v>ー</v>
      </c>
      <c r="B140" s="168" t="str">
        <f>IF(A140="ー","ー",データとりまとめシート!C124)</f>
        <v>ー</v>
      </c>
      <c r="C140" s="168"/>
      <c r="D140" s="82" t="str">
        <f>IF(データとりまとめシート!D124="","ー",IF(データとりまとめシート!D124=1,"男","女"))</f>
        <v>ー</v>
      </c>
      <c r="E140" s="209" t="str">
        <f>IF(データとりまとめシート!F124="","ー",データとりまとめシート!F124)</f>
        <v>ー</v>
      </c>
      <c r="F140" s="169"/>
      <c r="G140" s="87" t="str">
        <f t="shared" si="8"/>
        <v>ー</v>
      </c>
      <c r="H140" s="81" t="s">
        <v>400</v>
      </c>
      <c r="I140" s="87" t="str">
        <f t="shared" si="9"/>
        <v>ー</v>
      </c>
      <c r="J140" s="82" t="str">
        <f t="shared" si="10"/>
        <v>ー</v>
      </c>
      <c r="K140" s="209" t="str">
        <f>IF(データとりまとめシート!J124="","―",データとりまとめシート!J124)</f>
        <v>―</v>
      </c>
      <c r="L140" s="169"/>
      <c r="M140" s="87" t="str">
        <f t="shared" si="11"/>
        <v>ー</v>
      </c>
      <c r="N140" s="81" t="s">
        <v>400</v>
      </c>
      <c r="O140" s="87" t="str">
        <f t="shared" si="12"/>
        <v>ー</v>
      </c>
      <c r="P140" s="82" t="str">
        <f t="shared" si="13"/>
        <v>ー</v>
      </c>
    </row>
    <row r="141" spans="1:16">
      <c r="A141" s="96" t="str">
        <f>IF(データとりまとめシート!B125="","ー",データとりまとめシート!B125)</f>
        <v>ー</v>
      </c>
      <c r="B141" s="168" t="str">
        <f>IF(A141="ー","ー",データとりまとめシート!C125)</f>
        <v>ー</v>
      </c>
      <c r="C141" s="168"/>
      <c r="D141" s="82" t="str">
        <f>IF(データとりまとめシート!D125="","ー",IF(データとりまとめシート!D125=1,"男","女"))</f>
        <v>ー</v>
      </c>
      <c r="E141" s="209" t="str">
        <f>IF(データとりまとめシート!F125="","ー",データとりまとめシート!F125)</f>
        <v>ー</v>
      </c>
      <c r="F141" s="169"/>
      <c r="G141" s="87" t="str">
        <f t="shared" si="8"/>
        <v>ー</v>
      </c>
      <c r="H141" s="81" t="s">
        <v>400</v>
      </c>
      <c r="I141" s="87" t="str">
        <f t="shared" si="9"/>
        <v>ー</v>
      </c>
      <c r="J141" s="82" t="str">
        <f t="shared" si="10"/>
        <v>ー</v>
      </c>
      <c r="K141" s="209" t="str">
        <f>IF(データとりまとめシート!J125="","―",データとりまとめシート!J125)</f>
        <v>―</v>
      </c>
      <c r="L141" s="169"/>
      <c r="M141" s="87" t="str">
        <f t="shared" si="11"/>
        <v>ー</v>
      </c>
      <c r="N141" s="81" t="s">
        <v>400</v>
      </c>
      <c r="O141" s="87" t="str">
        <f t="shared" si="12"/>
        <v>ー</v>
      </c>
      <c r="P141" s="82" t="str">
        <f t="shared" si="13"/>
        <v>ー</v>
      </c>
    </row>
    <row r="142" spans="1:16">
      <c r="A142" s="96" t="str">
        <f>IF(データとりまとめシート!B126="","ー",データとりまとめシート!B126)</f>
        <v>ー</v>
      </c>
      <c r="B142" s="168" t="str">
        <f>IF(A142="ー","ー",データとりまとめシート!C126)</f>
        <v>ー</v>
      </c>
      <c r="C142" s="168"/>
      <c r="D142" s="82" t="str">
        <f>IF(データとりまとめシート!D126="","ー",IF(データとりまとめシート!D126=1,"男","女"))</f>
        <v>ー</v>
      </c>
      <c r="E142" s="209" t="str">
        <f>IF(データとりまとめシート!F126="","ー",データとりまとめシート!F126)</f>
        <v>ー</v>
      </c>
      <c r="F142" s="169"/>
      <c r="G142" s="87" t="str">
        <f t="shared" si="8"/>
        <v>ー</v>
      </c>
      <c r="H142" s="81" t="s">
        <v>400</v>
      </c>
      <c r="I142" s="87" t="str">
        <f t="shared" si="9"/>
        <v>ー</v>
      </c>
      <c r="J142" s="82" t="str">
        <f t="shared" si="10"/>
        <v>ー</v>
      </c>
      <c r="K142" s="209" t="str">
        <f>IF(データとりまとめシート!J126="","―",データとりまとめシート!J126)</f>
        <v>―</v>
      </c>
      <c r="L142" s="169"/>
      <c r="M142" s="87" t="str">
        <f t="shared" si="11"/>
        <v>ー</v>
      </c>
      <c r="N142" s="81" t="s">
        <v>400</v>
      </c>
      <c r="O142" s="87" t="str">
        <f t="shared" si="12"/>
        <v>ー</v>
      </c>
      <c r="P142" s="82" t="str">
        <f t="shared" si="13"/>
        <v>ー</v>
      </c>
    </row>
    <row r="143" spans="1:16">
      <c r="A143" s="96" t="str">
        <f>IF(データとりまとめシート!B127="","ー",データとりまとめシート!B127)</f>
        <v>ー</v>
      </c>
      <c r="B143" s="168" t="str">
        <f>IF(A143="ー","ー",データとりまとめシート!C127)</f>
        <v>ー</v>
      </c>
      <c r="C143" s="168"/>
      <c r="D143" s="82" t="str">
        <f>IF(データとりまとめシート!D127="","ー",IF(データとりまとめシート!D127=1,"男","女"))</f>
        <v>ー</v>
      </c>
      <c r="E143" s="209" t="str">
        <f>IF(データとりまとめシート!F127="","ー",データとりまとめシート!F127)</f>
        <v>ー</v>
      </c>
      <c r="F143" s="169"/>
      <c r="G143" s="87" t="str">
        <f t="shared" si="8"/>
        <v>ー</v>
      </c>
      <c r="H143" s="81" t="s">
        <v>400</v>
      </c>
      <c r="I143" s="87" t="str">
        <f t="shared" si="9"/>
        <v>ー</v>
      </c>
      <c r="J143" s="82" t="str">
        <f t="shared" si="10"/>
        <v>ー</v>
      </c>
      <c r="K143" s="209" t="str">
        <f>IF(データとりまとめシート!J127="","―",データとりまとめシート!J127)</f>
        <v>―</v>
      </c>
      <c r="L143" s="169"/>
      <c r="M143" s="87" t="str">
        <f t="shared" si="11"/>
        <v>ー</v>
      </c>
      <c r="N143" s="81" t="s">
        <v>400</v>
      </c>
      <c r="O143" s="87" t="str">
        <f t="shared" si="12"/>
        <v>ー</v>
      </c>
      <c r="P143" s="82" t="str">
        <f t="shared" si="13"/>
        <v>ー</v>
      </c>
    </row>
    <row r="144" spans="1:16">
      <c r="A144" s="96" t="str">
        <f>IF(データとりまとめシート!B128="","ー",データとりまとめシート!B128)</f>
        <v>ー</v>
      </c>
      <c r="B144" s="168" t="str">
        <f>IF(A144="ー","ー",データとりまとめシート!C128)</f>
        <v>ー</v>
      </c>
      <c r="C144" s="168"/>
      <c r="D144" s="82" t="str">
        <f>IF(データとりまとめシート!D128="","ー",IF(データとりまとめシート!D128=1,"男","女"))</f>
        <v>ー</v>
      </c>
      <c r="E144" s="209" t="str">
        <f>IF(データとりまとめシート!F128="","ー",データとりまとめシート!F128)</f>
        <v>ー</v>
      </c>
      <c r="F144" s="169"/>
      <c r="G144" s="87" t="str">
        <f t="shared" si="8"/>
        <v>ー</v>
      </c>
      <c r="H144" s="81" t="s">
        <v>400</v>
      </c>
      <c r="I144" s="87" t="str">
        <f t="shared" si="9"/>
        <v>ー</v>
      </c>
      <c r="J144" s="82" t="str">
        <f t="shared" si="10"/>
        <v>ー</v>
      </c>
      <c r="K144" s="209" t="str">
        <f>IF(データとりまとめシート!J128="","―",データとりまとめシート!J128)</f>
        <v>―</v>
      </c>
      <c r="L144" s="169"/>
      <c r="M144" s="87" t="str">
        <f t="shared" si="11"/>
        <v>ー</v>
      </c>
      <c r="N144" s="81" t="s">
        <v>400</v>
      </c>
      <c r="O144" s="87" t="str">
        <f t="shared" si="12"/>
        <v>ー</v>
      </c>
      <c r="P144" s="82" t="str">
        <f t="shared" si="13"/>
        <v>ー</v>
      </c>
    </row>
    <row r="145" spans="1:16">
      <c r="A145" s="96" t="str">
        <f>IF(データとりまとめシート!B129="","ー",データとりまとめシート!B129)</f>
        <v>ー</v>
      </c>
      <c r="B145" s="168" t="str">
        <f>IF(A145="ー","ー",データとりまとめシート!C129)</f>
        <v>ー</v>
      </c>
      <c r="C145" s="168"/>
      <c r="D145" s="82" t="str">
        <f>IF(データとりまとめシート!D129="","ー",IF(データとりまとめシート!D129=1,"男","女"))</f>
        <v>ー</v>
      </c>
      <c r="E145" s="209" t="str">
        <f>IF(データとりまとめシート!F129="","ー",データとりまとめシート!F129)</f>
        <v>ー</v>
      </c>
      <c r="F145" s="169"/>
      <c r="G145" s="87" t="str">
        <f t="shared" si="8"/>
        <v>ー</v>
      </c>
      <c r="H145" s="81" t="s">
        <v>400</v>
      </c>
      <c r="I145" s="87" t="str">
        <f t="shared" si="9"/>
        <v>ー</v>
      </c>
      <c r="J145" s="82" t="str">
        <f t="shared" si="10"/>
        <v>ー</v>
      </c>
      <c r="K145" s="209" t="str">
        <f>IF(データとりまとめシート!J129="","―",データとりまとめシート!J129)</f>
        <v>―</v>
      </c>
      <c r="L145" s="169"/>
      <c r="M145" s="87" t="str">
        <f t="shared" si="11"/>
        <v>ー</v>
      </c>
      <c r="N145" s="81" t="s">
        <v>400</v>
      </c>
      <c r="O145" s="87" t="str">
        <f t="shared" si="12"/>
        <v>ー</v>
      </c>
      <c r="P145" s="82" t="str">
        <f t="shared" si="13"/>
        <v>ー</v>
      </c>
    </row>
    <row r="146" spans="1:16">
      <c r="A146" s="96" t="str">
        <f>IF(データとりまとめシート!B130="","ー",データとりまとめシート!B130)</f>
        <v>ー</v>
      </c>
      <c r="B146" s="168" t="str">
        <f>IF(A146="ー","ー",データとりまとめシート!C130)</f>
        <v>ー</v>
      </c>
      <c r="C146" s="168"/>
      <c r="D146" s="82" t="str">
        <f>IF(データとりまとめシート!D130="","ー",IF(データとりまとめシート!D130=1,"男","女"))</f>
        <v>ー</v>
      </c>
      <c r="E146" s="209" t="str">
        <f>IF(データとりまとめシート!F130="","ー",データとりまとめシート!F130)</f>
        <v>ー</v>
      </c>
      <c r="F146" s="169"/>
      <c r="G146" s="87" t="str">
        <f t="shared" si="8"/>
        <v>ー</v>
      </c>
      <c r="H146" s="81" t="s">
        <v>400</v>
      </c>
      <c r="I146" s="87" t="str">
        <f t="shared" si="9"/>
        <v>ー</v>
      </c>
      <c r="J146" s="82" t="str">
        <f t="shared" si="10"/>
        <v>ー</v>
      </c>
      <c r="K146" s="209" t="str">
        <f>IF(データとりまとめシート!J130="","―",データとりまとめシート!J130)</f>
        <v>―</v>
      </c>
      <c r="L146" s="169"/>
      <c r="M146" s="87" t="str">
        <f t="shared" si="11"/>
        <v>ー</v>
      </c>
      <c r="N146" s="81" t="s">
        <v>400</v>
      </c>
      <c r="O146" s="87" t="str">
        <f t="shared" si="12"/>
        <v>ー</v>
      </c>
      <c r="P146" s="82" t="str">
        <f t="shared" si="13"/>
        <v>ー</v>
      </c>
    </row>
    <row r="147" spans="1:16">
      <c r="A147" s="96" t="str">
        <f>IF(データとりまとめシート!B131="","ー",データとりまとめシート!B131)</f>
        <v>ー</v>
      </c>
      <c r="B147" s="168" t="str">
        <f>IF(A147="ー","ー",データとりまとめシート!C131)</f>
        <v>ー</v>
      </c>
      <c r="C147" s="168"/>
      <c r="D147" s="82" t="str">
        <f>IF(データとりまとめシート!D131="","ー",IF(データとりまとめシート!D131=1,"男","女"))</f>
        <v>ー</v>
      </c>
      <c r="E147" s="209" t="str">
        <f>IF(データとりまとめシート!F131="","ー",データとりまとめシート!F131)</f>
        <v>ー</v>
      </c>
      <c r="F147" s="169"/>
      <c r="G147" s="87" t="str">
        <f t="shared" si="8"/>
        <v>ー</v>
      </c>
      <c r="H147" s="81" t="s">
        <v>400</v>
      </c>
      <c r="I147" s="87" t="str">
        <f t="shared" si="9"/>
        <v>ー</v>
      </c>
      <c r="J147" s="82" t="str">
        <f t="shared" si="10"/>
        <v>ー</v>
      </c>
      <c r="K147" s="209" t="str">
        <f>IF(データとりまとめシート!J131="","―",データとりまとめシート!J131)</f>
        <v>―</v>
      </c>
      <c r="L147" s="169"/>
      <c r="M147" s="87" t="str">
        <f t="shared" si="11"/>
        <v>ー</v>
      </c>
      <c r="N147" s="81" t="s">
        <v>400</v>
      </c>
      <c r="O147" s="87" t="str">
        <f t="shared" si="12"/>
        <v>ー</v>
      </c>
      <c r="P147" s="82" t="str">
        <f t="shared" si="13"/>
        <v>ー</v>
      </c>
    </row>
    <row r="148" spans="1:16">
      <c r="A148" s="96" t="str">
        <f>IF(データとりまとめシート!B132="","ー",データとりまとめシート!B132)</f>
        <v>ー</v>
      </c>
      <c r="B148" s="168" t="str">
        <f>IF(A148="ー","ー",データとりまとめシート!C132)</f>
        <v>ー</v>
      </c>
      <c r="C148" s="168"/>
      <c r="D148" s="82" t="str">
        <f>IF(データとりまとめシート!D132="","ー",IF(データとりまとめシート!D132=1,"男","女"))</f>
        <v>ー</v>
      </c>
      <c r="E148" s="209" t="str">
        <f>IF(データとりまとめシート!F132="","ー",データとりまとめシート!F132)</f>
        <v>ー</v>
      </c>
      <c r="F148" s="169"/>
      <c r="G148" s="87" t="str">
        <f t="shared" si="8"/>
        <v>ー</v>
      </c>
      <c r="H148" s="81" t="s">
        <v>400</v>
      </c>
      <c r="I148" s="87" t="str">
        <f t="shared" si="9"/>
        <v>ー</v>
      </c>
      <c r="J148" s="82" t="str">
        <f t="shared" si="10"/>
        <v>ー</v>
      </c>
      <c r="K148" s="209" t="str">
        <f>IF(データとりまとめシート!J132="","―",データとりまとめシート!J132)</f>
        <v>―</v>
      </c>
      <c r="L148" s="169"/>
      <c r="M148" s="87" t="str">
        <f t="shared" si="11"/>
        <v>ー</v>
      </c>
      <c r="N148" s="81" t="s">
        <v>400</v>
      </c>
      <c r="O148" s="87" t="str">
        <f t="shared" si="12"/>
        <v>ー</v>
      </c>
      <c r="P148" s="82" t="str">
        <f t="shared" si="13"/>
        <v>ー</v>
      </c>
    </row>
    <row r="149" spans="1:16">
      <c r="A149" s="96" t="str">
        <f>IF(データとりまとめシート!B133="","ー",データとりまとめシート!B133)</f>
        <v>ー</v>
      </c>
      <c r="B149" s="168" t="str">
        <f>IF(A149="ー","ー",データとりまとめシート!C133)</f>
        <v>ー</v>
      </c>
      <c r="C149" s="168"/>
      <c r="D149" s="82" t="str">
        <f>IF(データとりまとめシート!D133="","ー",IF(データとりまとめシート!D133=1,"男","女"))</f>
        <v>ー</v>
      </c>
      <c r="E149" s="209" t="str">
        <f>IF(データとりまとめシート!F133="","ー",データとりまとめシート!F133)</f>
        <v>ー</v>
      </c>
      <c r="F149" s="169"/>
      <c r="G149" s="87" t="str">
        <f t="shared" si="8"/>
        <v>ー</v>
      </c>
      <c r="H149" s="81" t="s">
        <v>400</v>
      </c>
      <c r="I149" s="87" t="str">
        <f t="shared" si="9"/>
        <v>ー</v>
      </c>
      <c r="J149" s="82" t="str">
        <f t="shared" si="10"/>
        <v>ー</v>
      </c>
      <c r="K149" s="209" t="str">
        <f>IF(データとりまとめシート!J133="","―",データとりまとめシート!J133)</f>
        <v>―</v>
      </c>
      <c r="L149" s="169"/>
      <c r="M149" s="87" t="str">
        <f t="shared" si="11"/>
        <v>ー</v>
      </c>
      <c r="N149" s="81" t="s">
        <v>400</v>
      </c>
      <c r="O149" s="87" t="str">
        <f t="shared" si="12"/>
        <v>ー</v>
      </c>
      <c r="P149" s="82" t="str">
        <f t="shared" si="13"/>
        <v>ー</v>
      </c>
    </row>
    <row r="150" spans="1:16">
      <c r="A150" s="96" t="str">
        <f>IF(データとりまとめシート!B134="","ー",データとりまとめシート!B134)</f>
        <v>ー</v>
      </c>
      <c r="B150" s="168" t="str">
        <f>IF(A150="ー","ー",データとりまとめシート!C134)</f>
        <v>ー</v>
      </c>
      <c r="C150" s="168"/>
      <c r="D150" s="82" t="str">
        <f>IF(データとりまとめシート!D134="","ー",IF(データとりまとめシート!D134=1,"男","女"))</f>
        <v>ー</v>
      </c>
      <c r="E150" s="209" t="str">
        <f>IF(データとりまとめシート!F134="","ー",データとりまとめシート!F134)</f>
        <v>ー</v>
      </c>
      <c r="F150" s="169"/>
      <c r="G150" s="87" t="str">
        <f t="shared" si="8"/>
        <v>ー</v>
      </c>
      <c r="H150" s="81" t="s">
        <v>400</v>
      </c>
      <c r="I150" s="87" t="str">
        <f t="shared" si="9"/>
        <v>ー</v>
      </c>
      <c r="J150" s="82" t="str">
        <f t="shared" si="10"/>
        <v>ー</v>
      </c>
      <c r="K150" s="209" t="str">
        <f>IF(データとりまとめシート!J134="","―",データとりまとめシート!J134)</f>
        <v>―</v>
      </c>
      <c r="L150" s="169"/>
      <c r="M150" s="87" t="str">
        <f t="shared" si="11"/>
        <v>ー</v>
      </c>
      <c r="N150" s="81" t="s">
        <v>400</v>
      </c>
      <c r="O150" s="87" t="str">
        <f t="shared" si="12"/>
        <v>ー</v>
      </c>
      <c r="P150" s="82" t="str">
        <f t="shared" si="13"/>
        <v>ー</v>
      </c>
    </row>
    <row r="151" spans="1:16">
      <c r="A151" s="96" t="str">
        <f>IF(データとりまとめシート!B135="","ー",データとりまとめシート!B135)</f>
        <v>ー</v>
      </c>
      <c r="B151" s="168" t="str">
        <f>IF(A151="ー","ー",データとりまとめシート!C135)</f>
        <v>ー</v>
      </c>
      <c r="C151" s="168"/>
      <c r="D151" s="82" t="str">
        <f>IF(データとりまとめシート!D135="","ー",IF(データとりまとめシート!D135=1,"男","女"))</f>
        <v>ー</v>
      </c>
      <c r="E151" s="209" t="str">
        <f>IF(データとりまとめシート!F135="","ー",データとりまとめシート!F135)</f>
        <v>ー</v>
      </c>
      <c r="F151" s="169"/>
      <c r="G151" s="87" t="str">
        <f t="shared" si="8"/>
        <v>ー</v>
      </c>
      <c r="H151" s="81" t="s">
        <v>400</v>
      </c>
      <c r="I151" s="87" t="str">
        <f t="shared" si="9"/>
        <v>ー</v>
      </c>
      <c r="J151" s="82" t="str">
        <f t="shared" si="10"/>
        <v>ー</v>
      </c>
      <c r="K151" s="209" t="str">
        <f>IF(データとりまとめシート!J135="","―",データとりまとめシート!J135)</f>
        <v>―</v>
      </c>
      <c r="L151" s="169"/>
      <c r="M151" s="87" t="str">
        <f t="shared" si="11"/>
        <v>ー</v>
      </c>
      <c r="N151" s="81" t="s">
        <v>400</v>
      </c>
      <c r="O151" s="87" t="str">
        <f t="shared" si="12"/>
        <v>ー</v>
      </c>
      <c r="P151" s="82" t="str">
        <f t="shared" si="13"/>
        <v>ー</v>
      </c>
    </row>
    <row r="152" spans="1:16">
      <c r="A152" s="96" t="str">
        <f>IF(データとりまとめシート!B136="","ー",データとりまとめシート!B136)</f>
        <v>ー</v>
      </c>
      <c r="B152" s="168" t="str">
        <f>IF(A152="ー","ー",データとりまとめシート!C136)</f>
        <v>ー</v>
      </c>
      <c r="C152" s="168"/>
      <c r="D152" s="82" t="str">
        <f>IF(データとりまとめシート!D136="","ー",IF(データとりまとめシート!D136=1,"男","女"))</f>
        <v>ー</v>
      </c>
      <c r="E152" s="209" t="str">
        <f>IF(データとりまとめシート!F136="","ー",データとりまとめシート!F136)</f>
        <v>ー</v>
      </c>
      <c r="F152" s="169"/>
      <c r="G152" s="87" t="str">
        <f t="shared" si="8"/>
        <v>ー</v>
      </c>
      <c r="H152" s="81" t="s">
        <v>400</v>
      </c>
      <c r="I152" s="87" t="str">
        <f t="shared" si="9"/>
        <v>ー</v>
      </c>
      <c r="J152" s="82" t="str">
        <f t="shared" si="10"/>
        <v>ー</v>
      </c>
      <c r="K152" s="209" t="str">
        <f>IF(データとりまとめシート!J136="","―",データとりまとめシート!J136)</f>
        <v>―</v>
      </c>
      <c r="L152" s="169"/>
      <c r="M152" s="87" t="str">
        <f t="shared" si="11"/>
        <v>ー</v>
      </c>
      <c r="N152" s="81" t="s">
        <v>400</v>
      </c>
      <c r="O152" s="87" t="str">
        <f t="shared" si="12"/>
        <v>ー</v>
      </c>
      <c r="P152" s="82" t="str">
        <f t="shared" si="13"/>
        <v>ー</v>
      </c>
    </row>
    <row r="153" spans="1:16">
      <c r="A153" s="96" t="str">
        <f>IF(データとりまとめシート!B137="","ー",データとりまとめシート!B137)</f>
        <v>ー</v>
      </c>
      <c r="B153" s="168" t="str">
        <f>IF(A153="ー","ー",データとりまとめシート!C137)</f>
        <v>ー</v>
      </c>
      <c r="C153" s="168"/>
      <c r="D153" s="82" t="str">
        <f>IF(データとりまとめシート!D137="","ー",IF(データとりまとめシート!D137=1,"男","女"))</f>
        <v>ー</v>
      </c>
      <c r="E153" s="209" t="str">
        <f>IF(データとりまとめシート!F137="","ー",データとりまとめシート!F137)</f>
        <v>ー</v>
      </c>
      <c r="F153" s="169"/>
      <c r="G153" s="87" t="str">
        <f t="shared" si="8"/>
        <v>ー</v>
      </c>
      <c r="H153" s="81" t="s">
        <v>400</v>
      </c>
      <c r="I153" s="87" t="str">
        <f t="shared" si="9"/>
        <v>ー</v>
      </c>
      <c r="J153" s="82" t="str">
        <f t="shared" si="10"/>
        <v>ー</v>
      </c>
      <c r="K153" s="209" t="str">
        <f>IF(データとりまとめシート!J137="","―",データとりまとめシート!J137)</f>
        <v>―</v>
      </c>
      <c r="L153" s="169"/>
      <c r="M153" s="87" t="str">
        <f t="shared" si="11"/>
        <v>ー</v>
      </c>
      <c r="N153" s="81" t="s">
        <v>400</v>
      </c>
      <c r="O153" s="87" t="str">
        <f t="shared" si="12"/>
        <v>ー</v>
      </c>
      <c r="P153" s="82" t="str">
        <f t="shared" si="13"/>
        <v>ー</v>
      </c>
    </row>
    <row r="154" spans="1:16">
      <c r="A154" s="96" t="str">
        <f>IF(データとりまとめシート!B138="","ー",データとりまとめシート!B138)</f>
        <v>ー</v>
      </c>
      <c r="B154" s="168" t="str">
        <f>IF(A154="ー","ー",データとりまとめシート!C138)</f>
        <v>ー</v>
      </c>
      <c r="C154" s="168"/>
      <c r="D154" s="82" t="str">
        <f>IF(データとりまとめシート!D138="","ー",IF(データとりまとめシート!D138=1,"男","女"))</f>
        <v>ー</v>
      </c>
      <c r="E154" s="209" t="str">
        <f>IF(データとりまとめシート!F138="","ー",データとりまとめシート!F138)</f>
        <v>ー</v>
      </c>
      <c r="F154" s="169"/>
      <c r="G154" s="87" t="str">
        <f t="shared" si="8"/>
        <v>ー</v>
      </c>
      <c r="H154" s="81" t="s">
        <v>400</v>
      </c>
      <c r="I154" s="87" t="str">
        <f t="shared" si="9"/>
        <v>ー</v>
      </c>
      <c r="J154" s="82" t="str">
        <f t="shared" si="10"/>
        <v>ー</v>
      </c>
      <c r="K154" s="209" t="str">
        <f>IF(データとりまとめシート!J138="","―",データとりまとめシート!J138)</f>
        <v>―</v>
      </c>
      <c r="L154" s="169"/>
      <c r="M154" s="87" t="str">
        <f t="shared" si="11"/>
        <v>ー</v>
      </c>
      <c r="N154" s="81" t="s">
        <v>400</v>
      </c>
      <c r="O154" s="87" t="str">
        <f t="shared" si="12"/>
        <v>ー</v>
      </c>
      <c r="P154" s="82" t="str">
        <f t="shared" si="13"/>
        <v>ー</v>
      </c>
    </row>
    <row r="155" spans="1:16">
      <c r="A155" s="96" t="str">
        <f>IF(データとりまとめシート!B139="","ー",データとりまとめシート!B139)</f>
        <v>ー</v>
      </c>
      <c r="B155" s="168" t="str">
        <f>IF(A155="ー","ー",データとりまとめシート!C139)</f>
        <v>ー</v>
      </c>
      <c r="C155" s="168"/>
      <c r="D155" s="82" t="str">
        <f>IF(データとりまとめシート!D139="","ー",IF(データとりまとめシート!D139=1,"男","女"))</f>
        <v>ー</v>
      </c>
      <c r="E155" s="209" t="str">
        <f>IF(データとりまとめシート!F139="","ー",データとりまとめシート!F139)</f>
        <v>ー</v>
      </c>
      <c r="F155" s="169"/>
      <c r="G155" s="87" t="str">
        <f t="shared" si="8"/>
        <v>ー</v>
      </c>
      <c r="H155" s="81" t="s">
        <v>400</v>
      </c>
      <c r="I155" s="87" t="str">
        <f t="shared" si="9"/>
        <v>ー</v>
      </c>
      <c r="J155" s="82" t="str">
        <f t="shared" si="10"/>
        <v>ー</v>
      </c>
      <c r="K155" s="209" t="str">
        <f>IF(データとりまとめシート!J139="","―",データとりまとめシート!J139)</f>
        <v>―</v>
      </c>
      <c r="L155" s="169"/>
      <c r="M155" s="87" t="str">
        <f t="shared" si="11"/>
        <v>ー</v>
      </c>
      <c r="N155" s="81" t="s">
        <v>400</v>
      </c>
      <c r="O155" s="87" t="str">
        <f t="shared" si="12"/>
        <v>ー</v>
      </c>
      <c r="P155" s="82" t="str">
        <f t="shared" si="13"/>
        <v>ー</v>
      </c>
    </row>
    <row r="156" spans="1:16">
      <c r="A156" s="96" t="str">
        <f>IF(データとりまとめシート!B140="","ー",データとりまとめシート!B140)</f>
        <v>ー</v>
      </c>
      <c r="B156" s="168" t="str">
        <f>IF(A156="ー","ー",データとりまとめシート!C140)</f>
        <v>ー</v>
      </c>
      <c r="C156" s="168"/>
      <c r="D156" s="82" t="str">
        <f>IF(データとりまとめシート!D140="","ー",IF(データとりまとめシート!D140=1,"男","女"))</f>
        <v>ー</v>
      </c>
      <c r="E156" s="209" t="str">
        <f>IF(データとりまとめシート!F140="","ー",データとりまとめシート!F140)</f>
        <v>ー</v>
      </c>
      <c r="F156" s="169"/>
      <c r="G156" s="87" t="str">
        <f t="shared" si="8"/>
        <v>ー</v>
      </c>
      <c r="H156" s="81" t="s">
        <v>400</v>
      </c>
      <c r="I156" s="87" t="str">
        <f t="shared" si="9"/>
        <v>ー</v>
      </c>
      <c r="J156" s="82" t="str">
        <f t="shared" si="10"/>
        <v>ー</v>
      </c>
      <c r="K156" s="209" t="str">
        <f>IF(データとりまとめシート!J140="","―",データとりまとめシート!J140)</f>
        <v>―</v>
      </c>
      <c r="L156" s="169"/>
      <c r="M156" s="87" t="str">
        <f t="shared" si="11"/>
        <v>ー</v>
      </c>
      <c r="N156" s="81" t="s">
        <v>400</v>
      </c>
      <c r="O156" s="87" t="str">
        <f t="shared" si="12"/>
        <v>ー</v>
      </c>
      <c r="P156" s="82" t="str">
        <f t="shared" si="13"/>
        <v>ー</v>
      </c>
    </row>
    <row r="157" spans="1:16">
      <c r="A157" s="96" t="str">
        <f>IF(データとりまとめシート!B141="","ー",データとりまとめシート!B141)</f>
        <v>ー</v>
      </c>
      <c r="B157" s="168" t="str">
        <f>IF(A157="ー","ー",データとりまとめシート!C141)</f>
        <v>ー</v>
      </c>
      <c r="C157" s="168"/>
      <c r="D157" s="82" t="str">
        <f>IF(データとりまとめシート!D141="","ー",IF(データとりまとめシート!D141=1,"男","女"))</f>
        <v>ー</v>
      </c>
      <c r="E157" s="209" t="str">
        <f>IF(データとりまとめシート!F141="","ー",データとりまとめシート!F141)</f>
        <v>ー</v>
      </c>
      <c r="F157" s="169"/>
      <c r="G157" s="87" t="str">
        <f t="shared" si="8"/>
        <v>ー</v>
      </c>
      <c r="H157" s="81" t="s">
        <v>400</v>
      </c>
      <c r="I157" s="87" t="str">
        <f t="shared" si="9"/>
        <v>ー</v>
      </c>
      <c r="J157" s="82" t="str">
        <f t="shared" si="10"/>
        <v>ー</v>
      </c>
      <c r="K157" s="209" t="str">
        <f>IF(データとりまとめシート!J141="","―",データとりまとめシート!J141)</f>
        <v>―</v>
      </c>
      <c r="L157" s="169"/>
      <c r="M157" s="87" t="str">
        <f t="shared" si="11"/>
        <v>ー</v>
      </c>
      <c r="N157" s="81" t="s">
        <v>400</v>
      </c>
      <c r="O157" s="87" t="str">
        <f t="shared" si="12"/>
        <v>ー</v>
      </c>
      <c r="P157" s="82" t="str">
        <f t="shared" si="13"/>
        <v>ー</v>
      </c>
    </row>
    <row r="158" spans="1:16">
      <c r="A158" s="96" t="str">
        <f>IF(データとりまとめシート!B142="","ー",データとりまとめシート!B142)</f>
        <v>ー</v>
      </c>
      <c r="B158" s="168" t="str">
        <f>IF(A158="ー","ー",データとりまとめシート!C142)</f>
        <v>ー</v>
      </c>
      <c r="C158" s="168"/>
      <c r="D158" s="82" t="str">
        <f>IF(データとりまとめシート!D142="","ー",IF(データとりまとめシート!D142=1,"男","女"))</f>
        <v>ー</v>
      </c>
      <c r="E158" s="209" t="str">
        <f>IF(データとりまとめシート!F142="","ー",データとりまとめシート!F142)</f>
        <v>ー</v>
      </c>
      <c r="F158" s="169"/>
      <c r="G158" s="87" t="str">
        <f t="shared" ref="G158:G221" si="14">IF($A158="ー","ー","")</f>
        <v>ー</v>
      </c>
      <c r="H158" s="81" t="s">
        <v>400</v>
      </c>
      <c r="I158" s="87" t="str">
        <f t="shared" ref="I158:I221" si="15">IF($A158="ー","ー","")</f>
        <v>ー</v>
      </c>
      <c r="J158" s="82" t="str">
        <f t="shared" ref="J158:J221" si="16">IF(A158="ー","ー","")</f>
        <v>ー</v>
      </c>
      <c r="K158" s="209" t="str">
        <f>IF(データとりまとめシート!J142="","―",データとりまとめシート!J142)</f>
        <v>―</v>
      </c>
      <c r="L158" s="169"/>
      <c r="M158" s="87" t="str">
        <f t="shared" ref="M158:M221" si="17">IF($A158="ー","ー","")</f>
        <v>ー</v>
      </c>
      <c r="N158" s="81" t="s">
        <v>400</v>
      </c>
      <c r="O158" s="87" t="str">
        <f t="shared" ref="O158:O221" si="18">IF($A158="ー","ー","")</f>
        <v>ー</v>
      </c>
      <c r="P158" s="82" t="str">
        <f t="shared" ref="P158:P221" si="19">IF(A158="ー","ー","")</f>
        <v>ー</v>
      </c>
    </row>
    <row r="159" spans="1:16">
      <c r="A159" s="96" t="str">
        <f>IF(データとりまとめシート!B143="","ー",データとりまとめシート!B143)</f>
        <v>ー</v>
      </c>
      <c r="B159" s="168" t="str">
        <f>IF(A159="ー","ー",データとりまとめシート!C143)</f>
        <v>ー</v>
      </c>
      <c r="C159" s="168"/>
      <c r="D159" s="82" t="str">
        <f>IF(データとりまとめシート!D143="","ー",IF(データとりまとめシート!D143=1,"男","女"))</f>
        <v>ー</v>
      </c>
      <c r="E159" s="209" t="str">
        <f>IF(データとりまとめシート!F143="","ー",データとりまとめシート!F143)</f>
        <v>ー</v>
      </c>
      <c r="F159" s="169"/>
      <c r="G159" s="87" t="str">
        <f t="shared" si="14"/>
        <v>ー</v>
      </c>
      <c r="H159" s="81" t="s">
        <v>400</v>
      </c>
      <c r="I159" s="87" t="str">
        <f t="shared" si="15"/>
        <v>ー</v>
      </c>
      <c r="J159" s="82" t="str">
        <f t="shared" si="16"/>
        <v>ー</v>
      </c>
      <c r="K159" s="209" t="str">
        <f>IF(データとりまとめシート!J143="","―",データとりまとめシート!J143)</f>
        <v>―</v>
      </c>
      <c r="L159" s="169"/>
      <c r="M159" s="87" t="str">
        <f t="shared" si="17"/>
        <v>ー</v>
      </c>
      <c r="N159" s="81" t="s">
        <v>400</v>
      </c>
      <c r="O159" s="87" t="str">
        <f t="shared" si="18"/>
        <v>ー</v>
      </c>
      <c r="P159" s="82" t="str">
        <f t="shared" si="19"/>
        <v>ー</v>
      </c>
    </row>
    <row r="160" spans="1:16">
      <c r="A160" s="96" t="str">
        <f>IF(データとりまとめシート!B144="","ー",データとりまとめシート!B144)</f>
        <v>ー</v>
      </c>
      <c r="B160" s="168" t="str">
        <f>IF(A160="ー","ー",データとりまとめシート!C144)</f>
        <v>ー</v>
      </c>
      <c r="C160" s="168"/>
      <c r="D160" s="82" t="str">
        <f>IF(データとりまとめシート!D144="","ー",IF(データとりまとめシート!D144=1,"男","女"))</f>
        <v>ー</v>
      </c>
      <c r="E160" s="209" t="str">
        <f>IF(データとりまとめシート!F144="","ー",データとりまとめシート!F144)</f>
        <v>ー</v>
      </c>
      <c r="F160" s="169"/>
      <c r="G160" s="87" t="str">
        <f t="shared" si="14"/>
        <v>ー</v>
      </c>
      <c r="H160" s="81" t="s">
        <v>400</v>
      </c>
      <c r="I160" s="87" t="str">
        <f t="shared" si="15"/>
        <v>ー</v>
      </c>
      <c r="J160" s="82" t="str">
        <f t="shared" si="16"/>
        <v>ー</v>
      </c>
      <c r="K160" s="209" t="str">
        <f>IF(データとりまとめシート!J144="","―",データとりまとめシート!J144)</f>
        <v>―</v>
      </c>
      <c r="L160" s="169"/>
      <c r="M160" s="87" t="str">
        <f t="shared" si="17"/>
        <v>ー</v>
      </c>
      <c r="N160" s="81" t="s">
        <v>400</v>
      </c>
      <c r="O160" s="87" t="str">
        <f t="shared" si="18"/>
        <v>ー</v>
      </c>
      <c r="P160" s="82" t="str">
        <f t="shared" si="19"/>
        <v>ー</v>
      </c>
    </row>
    <row r="161" spans="1:17">
      <c r="A161" s="96" t="str">
        <f>IF(データとりまとめシート!B145="","ー",データとりまとめシート!B145)</f>
        <v>ー</v>
      </c>
      <c r="B161" s="168" t="str">
        <f>IF(A161="ー","ー",データとりまとめシート!C145)</f>
        <v>ー</v>
      </c>
      <c r="C161" s="168"/>
      <c r="D161" s="82" t="str">
        <f>IF(データとりまとめシート!D145="","ー",IF(データとりまとめシート!D145=1,"男","女"))</f>
        <v>ー</v>
      </c>
      <c r="E161" s="209" t="str">
        <f>IF(データとりまとめシート!F145="","ー",データとりまとめシート!F145)</f>
        <v>ー</v>
      </c>
      <c r="F161" s="169"/>
      <c r="G161" s="87" t="str">
        <f t="shared" si="14"/>
        <v>ー</v>
      </c>
      <c r="H161" s="81" t="s">
        <v>400</v>
      </c>
      <c r="I161" s="87" t="str">
        <f t="shared" si="15"/>
        <v>ー</v>
      </c>
      <c r="J161" s="82" t="str">
        <f t="shared" si="16"/>
        <v>ー</v>
      </c>
      <c r="K161" s="209" t="str">
        <f>IF(データとりまとめシート!J145="","―",データとりまとめシート!J145)</f>
        <v>―</v>
      </c>
      <c r="L161" s="169"/>
      <c r="M161" s="87" t="str">
        <f t="shared" si="17"/>
        <v>ー</v>
      </c>
      <c r="N161" s="81" t="s">
        <v>400</v>
      </c>
      <c r="O161" s="87" t="str">
        <f t="shared" si="18"/>
        <v>ー</v>
      </c>
      <c r="P161" s="82" t="str">
        <f t="shared" si="19"/>
        <v>ー</v>
      </c>
    </row>
    <row r="162" spans="1:17">
      <c r="A162" s="96" t="str">
        <f>IF(データとりまとめシート!B146="","ー",データとりまとめシート!B146)</f>
        <v>ー</v>
      </c>
      <c r="B162" s="168" t="str">
        <f>IF(A162="ー","ー",データとりまとめシート!C146)</f>
        <v>ー</v>
      </c>
      <c r="C162" s="168"/>
      <c r="D162" s="82" t="str">
        <f>IF(データとりまとめシート!D146="","ー",IF(データとりまとめシート!D146=1,"男","女"))</f>
        <v>ー</v>
      </c>
      <c r="E162" s="209" t="str">
        <f>IF(データとりまとめシート!F146="","ー",データとりまとめシート!F146)</f>
        <v>ー</v>
      </c>
      <c r="F162" s="169"/>
      <c r="G162" s="87" t="str">
        <f t="shared" si="14"/>
        <v>ー</v>
      </c>
      <c r="H162" s="81" t="s">
        <v>400</v>
      </c>
      <c r="I162" s="87" t="str">
        <f t="shared" si="15"/>
        <v>ー</v>
      </c>
      <c r="J162" s="82" t="str">
        <f t="shared" si="16"/>
        <v>ー</v>
      </c>
      <c r="K162" s="209" t="str">
        <f>IF(データとりまとめシート!J146="","―",データとりまとめシート!J146)</f>
        <v>―</v>
      </c>
      <c r="L162" s="169"/>
      <c r="M162" s="87" t="str">
        <f t="shared" si="17"/>
        <v>ー</v>
      </c>
      <c r="N162" s="81" t="s">
        <v>400</v>
      </c>
      <c r="O162" s="87" t="str">
        <f t="shared" si="18"/>
        <v>ー</v>
      </c>
      <c r="P162" s="82" t="str">
        <f t="shared" si="19"/>
        <v>ー</v>
      </c>
    </row>
    <row r="163" spans="1:17">
      <c r="A163" s="96" t="str">
        <f>IF(データとりまとめシート!B147="","ー",データとりまとめシート!B147)</f>
        <v>ー</v>
      </c>
      <c r="B163" s="168" t="str">
        <f>IF(A163="ー","ー",データとりまとめシート!C147)</f>
        <v>ー</v>
      </c>
      <c r="C163" s="168"/>
      <c r="D163" s="82" t="str">
        <f>IF(データとりまとめシート!D147="","ー",IF(データとりまとめシート!D147=1,"男","女"))</f>
        <v>ー</v>
      </c>
      <c r="E163" s="209" t="str">
        <f>IF(データとりまとめシート!F147="","ー",データとりまとめシート!F147)</f>
        <v>ー</v>
      </c>
      <c r="F163" s="169"/>
      <c r="G163" s="87" t="str">
        <f t="shared" si="14"/>
        <v>ー</v>
      </c>
      <c r="H163" s="81" t="s">
        <v>400</v>
      </c>
      <c r="I163" s="87" t="str">
        <f t="shared" si="15"/>
        <v>ー</v>
      </c>
      <c r="J163" s="82" t="str">
        <f t="shared" si="16"/>
        <v>ー</v>
      </c>
      <c r="K163" s="209" t="str">
        <f>IF(データとりまとめシート!J147="","―",データとりまとめシート!J147)</f>
        <v>―</v>
      </c>
      <c r="L163" s="169"/>
      <c r="M163" s="87" t="str">
        <f t="shared" si="17"/>
        <v>ー</v>
      </c>
      <c r="N163" s="81" t="s">
        <v>400</v>
      </c>
      <c r="O163" s="87" t="str">
        <f t="shared" si="18"/>
        <v>ー</v>
      </c>
      <c r="P163" s="82" t="str">
        <f t="shared" si="19"/>
        <v>ー</v>
      </c>
    </row>
    <row r="164" spans="1:17">
      <c r="A164" s="96" t="str">
        <f>IF(データとりまとめシート!B148="","ー",データとりまとめシート!B148)</f>
        <v>ー</v>
      </c>
      <c r="B164" s="168" t="str">
        <f>IF(A164="ー","ー",データとりまとめシート!C148)</f>
        <v>ー</v>
      </c>
      <c r="C164" s="168"/>
      <c r="D164" s="82" t="str">
        <f>IF(データとりまとめシート!D148="","ー",IF(データとりまとめシート!D148=1,"男","女"))</f>
        <v>ー</v>
      </c>
      <c r="E164" s="209" t="str">
        <f>IF(データとりまとめシート!F148="","ー",データとりまとめシート!F148)</f>
        <v>ー</v>
      </c>
      <c r="F164" s="169"/>
      <c r="G164" s="87" t="str">
        <f t="shared" si="14"/>
        <v>ー</v>
      </c>
      <c r="H164" s="81" t="s">
        <v>400</v>
      </c>
      <c r="I164" s="87" t="str">
        <f t="shared" si="15"/>
        <v>ー</v>
      </c>
      <c r="J164" s="82" t="str">
        <f t="shared" si="16"/>
        <v>ー</v>
      </c>
      <c r="K164" s="209" t="str">
        <f>IF(データとりまとめシート!J148="","―",データとりまとめシート!J148)</f>
        <v>―</v>
      </c>
      <c r="L164" s="169"/>
      <c r="M164" s="87" t="str">
        <f t="shared" si="17"/>
        <v>ー</v>
      </c>
      <c r="N164" s="81" t="s">
        <v>400</v>
      </c>
      <c r="O164" s="87" t="str">
        <f t="shared" si="18"/>
        <v>ー</v>
      </c>
      <c r="P164" s="82" t="str">
        <f t="shared" si="19"/>
        <v>ー</v>
      </c>
    </row>
    <row r="165" spans="1:17">
      <c r="A165" s="96" t="str">
        <f>IF(データとりまとめシート!B149="","ー",データとりまとめシート!B149)</f>
        <v>ー</v>
      </c>
      <c r="B165" s="168" t="str">
        <f>IF(A165="ー","ー",データとりまとめシート!C149)</f>
        <v>ー</v>
      </c>
      <c r="C165" s="168"/>
      <c r="D165" s="82" t="str">
        <f>IF(データとりまとめシート!D149="","ー",IF(データとりまとめシート!D149=1,"男","女"))</f>
        <v>ー</v>
      </c>
      <c r="E165" s="209" t="str">
        <f>IF(データとりまとめシート!F149="","ー",データとりまとめシート!F149)</f>
        <v>ー</v>
      </c>
      <c r="F165" s="169"/>
      <c r="G165" s="87" t="str">
        <f t="shared" si="14"/>
        <v>ー</v>
      </c>
      <c r="H165" s="81" t="s">
        <v>400</v>
      </c>
      <c r="I165" s="87" t="str">
        <f t="shared" si="15"/>
        <v>ー</v>
      </c>
      <c r="J165" s="82" t="str">
        <f t="shared" si="16"/>
        <v>ー</v>
      </c>
      <c r="K165" s="209" t="str">
        <f>IF(データとりまとめシート!J149="","―",データとりまとめシート!J149)</f>
        <v>―</v>
      </c>
      <c r="L165" s="169"/>
      <c r="M165" s="87" t="str">
        <f t="shared" si="17"/>
        <v>ー</v>
      </c>
      <c r="N165" s="81" t="s">
        <v>400</v>
      </c>
      <c r="O165" s="87" t="str">
        <f t="shared" si="18"/>
        <v>ー</v>
      </c>
      <c r="P165" s="82" t="str">
        <f t="shared" si="19"/>
        <v>ー</v>
      </c>
      <c r="Q165" s="46" t="str">
        <f>N3&amp;"③"</f>
        <v>0③</v>
      </c>
    </row>
    <row r="166" spans="1:17">
      <c r="A166" s="96" t="str">
        <f>IF(データとりまとめシート!B150="","ー",データとりまとめシート!B150)</f>
        <v>ー</v>
      </c>
      <c r="B166" s="168" t="str">
        <f>IF(A166="ー","ー",データとりまとめシート!C150)</f>
        <v>ー</v>
      </c>
      <c r="C166" s="168"/>
      <c r="D166" s="82" t="str">
        <f>IF(データとりまとめシート!D150="","ー",IF(データとりまとめシート!D150=1,"男","女"))</f>
        <v>ー</v>
      </c>
      <c r="E166" s="209" t="str">
        <f>IF(データとりまとめシート!F150="","ー",データとりまとめシート!F150)</f>
        <v>ー</v>
      </c>
      <c r="F166" s="169"/>
      <c r="G166" s="87" t="str">
        <f t="shared" si="14"/>
        <v>ー</v>
      </c>
      <c r="H166" s="81" t="s">
        <v>400</v>
      </c>
      <c r="I166" s="87" t="str">
        <f t="shared" si="15"/>
        <v>ー</v>
      </c>
      <c r="J166" s="82" t="str">
        <f t="shared" si="16"/>
        <v>ー</v>
      </c>
      <c r="K166" s="209" t="str">
        <f>IF(データとりまとめシート!J150="","―",データとりまとめシート!J150)</f>
        <v>―</v>
      </c>
      <c r="L166" s="169"/>
      <c r="M166" s="87" t="str">
        <f t="shared" si="17"/>
        <v>ー</v>
      </c>
      <c r="N166" s="81" t="s">
        <v>400</v>
      </c>
      <c r="O166" s="87" t="str">
        <f t="shared" si="18"/>
        <v>ー</v>
      </c>
      <c r="P166" s="82" t="str">
        <f t="shared" si="19"/>
        <v>ー</v>
      </c>
    </row>
    <row r="167" spans="1:17">
      <c r="A167" s="96" t="str">
        <f>IF(データとりまとめシート!B151="","ー",データとりまとめシート!B151)</f>
        <v>ー</v>
      </c>
      <c r="B167" s="168" t="str">
        <f>IF(A167="ー","ー",データとりまとめシート!C151)</f>
        <v>ー</v>
      </c>
      <c r="C167" s="168"/>
      <c r="D167" s="82" t="str">
        <f>IF(データとりまとめシート!D151="","ー",IF(データとりまとめシート!D151=1,"男","女"))</f>
        <v>ー</v>
      </c>
      <c r="E167" s="209" t="str">
        <f>IF(データとりまとめシート!F151="","ー",データとりまとめシート!F151)</f>
        <v>ー</v>
      </c>
      <c r="F167" s="169"/>
      <c r="G167" s="87" t="str">
        <f t="shared" si="14"/>
        <v>ー</v>
      </c>
      <c r="H167" s="81" t="s">
        <v>400</v>
      </c>
      <c r="I167" s="87" t="str">
        <f t="shared" si="15"/>
        <v>ー</v>
      </c>
      <c r="J167" s="82" t="str">
        <f t="shared" si="16"/>
        <v>ー</v>
      </c>
      <c r="K167" s="209" t="str">
        <f>IF(データとりまとめシート!J151="","―",データとりまとめシート!J151)</f>
        <v>―</v>
      </c>
      <c r="L167" s="169"/>
      <c r="M167" s="87" t="str">
        <f t="shared" si="17"/>
        <v>ー</v>
      </c>
      <c r="N167" s="81" t="s">
        <v>400</v>
      </c>
      <c r="O167" s="87" t="str">
        <f t="shared" si="18"/>
        <v>ー</v>
      </c>
      <c r="P167" s="82" t="str">
        <f t="shared" si="19"/>
        <v>ー</v>
      </c>
    </row>
    <row r="168" spans="1:17">
      <c r="A168" s="96" t="str">
        <f>IF(データとりまとめシート!B152="","ー",データとりまとめシート!B152)</f>
        <v>ー</v>
      </c>
      <c r="B168" s="168" t="str">
        <f>IF(A168="ー","ー",データとりまとめシート!C152)</f>
        <v>ー</v>
      </c>
      <c r="C168" s="168"/>
      <c r="D168" s="82" t="str">
        <f>IF(データとりまとめシート!D152="","ー",IF(データとりまとめシート!D152=1,"男","女"))</f>
        <v>ー</v>
      </c>
      <c r="E168" s="209" t="str">
        <f>IF(データとりまとめシート!F152="","ー",データとりまとめシート!F152)</f>
        <v>ー</v>
      </c>
      <c r="F168" s="169"/>
      <c r="G168" s="87" t="str">
        <f t="shared" si="14"/>
        <v>ー</v>
      </c>
      <c r="H168" s="81" t="s">
        <v>400</v>
      </c>
      <c r="I168" s="87" t="str">
        <f t="shared" si="15"/>
        <v>ー</v>
      </c>
      <c r="J168" s="82" t="str">
        <f t="shared" si="16"/>
        <v>ー</v>
      </c>
      <c r="K168" s="209" t="str">
        <f>IF(データとりまとめシート!J152="","―",データとりまとめシート!J152)</f>
        <v>―</v>
      </c>
      <c r="L168" s="169"/>
      <c r="M168" s="87" t="str">
        <f t="shared" si="17"/>
        <v>ー</v>
      </c>
      <c r="N168" s="81" t="s">
        <v>400</v>
      </c>
      <c r="O168" s="87" t="str">
        <f t="shared" si="18"/>
        <v>ー</v>
      </c>
      <c r="P168" s="82" t="str">
        <f t="shared" si="19"/>
        <v>ー</v>
      </c>
    </row>
    <row r="169" spans="1:17">
      <c r="A169" s="96" t="str">
        <f>IF(データとりまとめシート!B153="","ー",データとりまとめシート!B153)</f>
        <v>ー</v>
      </c>
      <c r="B169" s="168" t="str">
        <f>IF(A169="ー","ー",データとりまとめシート!C153)</f>
        <v>ー</v>
      </c>
      <c r="C169" s="168"/>
      <c r="D169" s="82" t="str">
        <f>IF(データとりまとめシート!D153="","ー",IF(データとりまとめシート!D153=1,"男","女"))</f>
        <v>ー</v>
      </c>
      <c r="E169" s="209" t="str">
        <f>IF(データとりまとめシート!F153="","ー",データとりまとめシート!F153)</f>
        <v>ー</v>
      </c>
      <c r="F169" s="169"/>
      <c r="G169" s="87" t="str">
        <f t="shared" si="14"/>
        <v>ー</v>
      </c>
      <c r="H169" s="81" t="s">
        <v>400</v>
      </c>
      <c r="I169" s="87" t="str">
        <f t="shared" si="15"/>
        <v>ー</v>
      </c>
      <c r="J169" s="82" t="str">
        <f t="shared" si="16"/>
        <v>ー</v>
      </c>
      <c r="K169" s="209" t="str">
        <f>IF(データとりまとめシート!J153="","―",データとりまとめシート!J153)</f>
        <v>―</v>
      </c>
      <c r="L169" s="169"/>
      <c r="M169" s="87" t="str">
        <f t="shared" si="17"/>
        <v>ー</v>
      </c>
      <c r="N169" s="81" t="s">
        <v>400</v>
      </c>
      <c r="O169" s="87" t="str">
        <f t="shared" si="18"/>
        <v>ー</v>
      </c>
      <c r="P169" s="82" t="str">
        <f t="shared" si="19"/>
        <v>ー</v>
      </c>
    </row>
    <row r="170" spans="1:17">
      <c r="A170" s="96" t="str">
        <f>IF(データとりまとめシート!B154="","ー",データとりまとめシート!B154)</f>
        <v>ー</v>
      </c>
      <c r="B170" s="168" t="str">
        <f>IF(A170="ー","ー",データとりまとめシート!C154)</f>
        <v>ー</v>
      </c>
      <c r="C170" s="168"/>
      <c r="D170" s="82" t="str">
        <f>IF(データとりまとめシート!D154="","ー",IF(データとりまとめシート!D154=1,"男","女"))</f>
        <v>ー</v>
      </c>
      <c r="E170" s="209" t="str">
        <f>IF(データとりまとめシート!F154="","ー",データとりまとめシート!F154)</f>
        <v>ー</v>
      </c>
      <c r="F170" s="169"/>
      <c r="G170" s="87" t="str">
        <f t="shared" si="14"/>
        <v>ー</v>
      </c>
      <c r="H170" s="81" t="s">
        <v>400</v>
      </c>
      <c r="I170" s="87" t="str">
        <f t="shared" si="15"/>
        <v>ー</v>
      </c>
      <c r="J170" s="82" t="str">
        <f t="shared" si="16"/>
        <v>ー</v>
      </c>
      <c r="K170" s="209" t="str">
        <f>IF(データとりまとめシート!J154="","―",データとりまとめシート!J154)</f>
        <v>―</v>
      </c>
      <c r="L170" s="169"/>
      <c r="M170" s="87" t="str">
        <f t="shared" si="17"/>
        <v>ー</v>
      </c>
      <c r="N170" s="81" t="s">
        <v>400</v>
      </c>
      <c r="O170" s="87" t="str">
        <f t="shared" si="18"/>
        <v>ー</v>
      </c>
      <c r="P170" s="82" t="str">
        <f t="shared" si="19"/>
        <v>ー</v>
      </c>
    </row>
    <row r="171" spans="1:17">
      <c r="A171" s="96" t="str">
        <f>IF(データとりまとめシート!B155="","ー",データとりまとめシート!B155)</f>
        <v>ー</v>
      </c>
      <c r="B171" s="168" t="str">
        <f>IF(A171="ー","ー",データとりまとめシート!C155)</f>
        <v>ー</v>
      </c>
      <c r="C171" s="168"/>
      <c r="D171" s="82" t="str">
        <f>IF(データとりまとめシート!D155="","ー",IF(データとりまとめシート!D155=1,"男","女"))</f>
        <v>ー</v>
      </c>
      <c r="E171" s="209" t="str">
        <f>IF(データとりまとめシート!F155="","ー",データとりまとめシート!F155)</f>
        <v>ー</v>
      </c>
      <c r="F171" s="169"/>
      <c r="G171" s="87" t="str">
        <f t="shared" si="14"/>
        <v>ー</v>
      </c>
      <c r="H171" s="81" t="s">
        <v>400</v>
      </c>
      <c r="I171" s="87" t="str">
        <f t="shared" si="15"/>
        <v>ー</v>
      </c>
      <c r="J171" s="82" t="str">
        <f t="shared" si="16"/>
        <v>ー</v>
      </c>
      <c r="K171" s="209" t="str">
        <f>IF(データとりまとめシート!J155="","―",データとりまとめシート!J155)</f>
        <v>―</v>
      </c>
      <c r="L171" s="169"/>
      <c r="M171" s="87" t="str">
        <f t="shared" si="17"/>
        <v>ー</v>
      </c>
      <c r="N171" s="81" t="s">
        <v>400</v>
      </c>
      <c r="O171" s="87" t="str">
        <f t="shared" si="18"/>
        <v>ー</v>
      </c>
      <c r="P171" s="82" t="str">
        <f t="shared" si="19"/>
        <v>ー</v>
      </c>
    </row>
    <row r="172" spans="1:17">
      <c r="A172" s="96" t="str">
        <f>IF(データとりまとめシート!B156="","ー",データとりまとめシート!B156)</f>
        <v>ー</v>
      </c>
      <c r="B172" s="168" t="str">
        <f>IF(A172="ー","ー",データとりまとめシート!C156)</f>
        <v>ー</v>
      </c>
      <c r="C172" s="168"/>
      <c r="D172" s="82" t="str">
        <f>IF(データとりまとめシート!D156="","ー",IF(データとりまとめシート!D156=1,"男","女"))</f>
        <v>ー</v>
      </c>
      <c r="E172" s="209" t="str">
        <f>IF(データとりまとめシート!F156="","ー",データとりまとめシート!F156)</f>
        <v>ー</v>
      </c>
      <c r="F172" s="169"/>
      <c r="G172" s="87" t="str">
        <f t="shared" si="14"/>
        <v>ー</v>
      </c>
      <c r="H172" s="81" t="s">
        <v>400</v>
      </c>
      <c r="I172" s="87" t="str">
        <f t="shared" si="15"/>
        <v>ー</v>
      </c>
      <c r="J172" s="82" t="str">
        <f t="shared" si="16"/>
        <v>ー</v>
      </c>
      <c r="K172" s="209" t="str">
        <f>IF(データとりまとめシート!J156="","―",データとりまとめシート!J156)</f>
        <v>―</v>
      </c>
      <c r="L172" s="169"/>
      <c r="M172" s="87" t="str">
        <f t="shared" si="17"/>
        <v>ー</v>
      </c>
      <c r="N172" s="81" t="s">
        <v>400</v>
      </c>
      <c r="O172" s="87" t="str">
        <f t="shared" si="18"/>
        <v>ー</v>
      </c>
      <c r="P172" s="82" t="str">
        <f t="shared" si="19"/>
        <v>ー</v>
      </c>
    </row>
    <row r="173" spans="1:17">
      <c r="A173" s="96" t="str">
        <f>IF(データとりまとめシート!B157="","ー",データとりまとめシート!B157)</f>
        <v>ー</v>
      </c>
      <c r="B173" s="168" t="str">
        <f>IF(A173="ー","ー",データとりまとめシート!C157)</f>
        <v>ー</v>
      </c>
      <c r="C173" s="168"/>
      <c r="D173" s="82" t="str">
        <f>IF(データとりまとめシート!D157="","ー",IF(データとりまとめシート!D157=1,"男","女"))</f>
        <v>ー</v>
      </c>
      <c r="E173" s="209" t="str">
        <f>IF(データとりまとめシート!F157="","ー",データとりまとめシート!F157)</f>
        <v>ー</v>
      </c>
      <c r="F173" s="169"/>
      <c r="G173" s="87" t="str">
        <f t="shared" si="14"/>
        <v>ー</v>
      </c>
      <c r="H173" s="81" t="s">
        <v>400</v>
      </c>
      <c r="I173" s="87" t="str">
        <f t="shared" si="15"/>
        <v>ー</v>
      </c>
      <c r="J173" s="82" t="str">
        <f t="shared" si="16"/>
        <v>ー</v>
      </c>
      <c r="K173" s="209" t="str">
        <f>IF(データとりまとめシート!J157="","―",データとりまとめシート!J157)</f>
        <v>―</v>
      </c>
      <c r="L173" s="169"/>
      <c r="M173" s="87" t="str">
        <f t="shared" si="17"/>
        <v>ー</v>
      </c>
      <c r="N173" s="81" t="s">
        <v>400</v>
      </c>
      <c r="O173" s="87" t="str">
        <f t="shared" si="18"/>
        <v>ー</v>
      </c>
      <c r="P173" s="82" t="str">
        <f t="shared" si="19"/>
        <v>ー</v>
      </c>
    </row>
    <row r="174" spans="1:17">
      <c r="A174" s="96" t="str">
        <f>IF(データとりまとめシート!B158="","ー",データとりまとめシート!B158)</f>
        <v>ー</v>
      </c>
      <c r="B174" s="168" t="str">
        <f>IF(A174="ー","ー",データとりまとめシート!C158)</f>
        <v>ー</v>
      </c>
      <c r="C174" s="168"/>
      <c r="D174" s="82" t="str">
        <f>IF(データとりまとめシート!D158="","ー",IF(データとりまとめシート!D158=1,"男","女"))</f>
        <v>ー</v>
      </c>
      <c r="E174" s="209" t="str">
        <f>IF(データとりまとめシート!F158="","ー",データとりまとめシート!F158)</f>
        <v>ー</v>
      </c>
      <c r="F174" s="169"/>
      <c r="G174" s="87" t="str">
        <f t="shared" si="14"/>
        <v>ー</v>
      </c>
      <c r="H174" s="81" t="s">
        <v>400</v>
      </c>
      <c r="I174" s="87" t="str">
        <f t="shared" si="15"/>
        <v>ー</v>
      </c>
      <c r="J174" s="82" t="str">
        <f t="shared" si="16"/>
        <v>ー</v>
      </c>
      <c r="K174" s="209" t="str">
        <f>IF(データとりまとめシート!J158="","―",データとりまとめシート!J158)</f>
        <v>―</v>
      </c>
      <c r="L174" s="169"/>
      <c r="M174" s="87" t="str">
        <f t="shared" si="17"/>
        <v>ー</v>
      </c>
      <c r="N174" s="81" t="s">
        <v>400</v>
      </c>
      <c r="O174" s="87" t="str">
        <f t="shared" si="18"/>
        <v>ー</v>
      </c>
      <c r="P174" s="82" t="str">
        <f t="shared" si="19"/>
        <v>ー</v>
      </c>
    </row>
    <row r="175" spans="1:17">
      <c r="A175" s="96" t="str">
        <f>IF(データとりまとめシート!B159="","ー",データとりまとめシート!B159)</f>
        <v>ー</v>
      </c>
      <c r="B175" s="168" t="str">
        <f>IF(A175="ー","ー",データとりまとめシート!C159)</f>
        <v>ー</v>
      </c>
      <c r="C175" s="168"/>
      <c r="D175" s="82" t="str">
        <f>IF(データとりまとめシート!D159="","ー",IF(データとりまとめシート!D159=1,"男","女"))</f>
        <v>ー</v>
      </c>
      <c r="E175" s="209" t="str">
        <f>IF(データとりまとめシート!F159="","ー",データとりまとめシート!F159)</f>
        <v>ー</v>
      </c>
      <c r="F175" s="169"/>
      <c r="G175" s="87" t="str">
        <f t="shared" si="14"/>
        <v>ー</v>
      </c>
      <c r="H175" s="81" t="s">
        <v>400</v>
      </c>
      <c r="I175" s="87" t="str">
        <f t="shared" si="15"/>
        <v>ー</v>
      </c>
      <c r="J175" s="82" t="str">
        <f t="shared" si="16"/>
        <v>ー</v>
      </c>
      <c r="K175" s="209" t="str">
        <f>IF(データとりまとめシート!J159="","―",データとりまとめシート!J159)</f>
        <v>―</v>
      </c>
      <c r="L175" s="169"/>
      <c r="M175" s="87" t="str">
        <f t="shared" si="17"/>
        <v>ー</v>
      </c>
      <c r="N175" s="81" t="s">
        <v>400</v>
      </c>
      <c r="O175" s="87" t="str">
        <f t="shared" si="18"/>
        <v>ー</v>
      </c>
      <c r="P175" s="82" t="str">
        <f t="shared" si="19"/>
        <v>ー</v>
      </c>
    </row>
    <row r="176" spans="1:17">
      <c r="A176" s="96" t="str">
        <f>IF(データとりまとめシート!B160="","ー",データとりまとめシート!B160)</f>
        <v>ー</v>
      </c>
      <c r="B176" s="168" t="str">
        <f>IF(A176="ー","ー",データとりまとめシート!C160)</f>
        <v>ー</v>
      </c>
      <c r="C176" s="168"/>
      <c r="D176" s="82" t="str">
        <f>IF(データとりまとめシート!D160="","ー",IF(データとりまとめシート!D160=1,"男","女"))</f>
        <v>ー</v>
      </c>
      <c r="E176" s="209" t="str">
        <f>IF(データとりまとめシート!F160="","ー",データとりまとめシート!F160)</f>
        <v>ー</v>
      </c>
      <c r="F176" s="169"/>
      <c r="G176" s="87" t="str">
        <f t="shared" si="14"/>
        <v>ー</v>
      </c>
      <c r="H176" s="81" t="s">
        <v>400</v>
      </c>
      <c r="I176" s="87" t="str">
        <f t="shared" si="15"/>
        <v>ー</v>
      </c>
      <c r="J176" s="82" t="str">
        <f t="shared" si="16"/>
        <v>ー</v>
      </c>
      <c r="K176" s="209" t="str">
        <f>IF(データとりまとめシート!J160="","―",データとりまとめシート!J160)</f>
        <v>―</v>
      </c>
      <c r="L176" s="169"/>
      <c r="M176" s="87" t="str">
        <f t="shared" si="17"/>
        <v>ー</v>
      </c>
      <c r="N176" s="81" t="s">
        <v>400</v>
      </c>
      <c r="O176" s="87" t="str">
        <f t="shared" si="18"/>
        <v>ー</v>
      </c>
      <c r="P176" s="82" t="str">
        <f t="shared" si="19"/>
        <v>ー</v>
      </c>
    </row>
    <row r="177" spans="1:16">
      <c r="A177" s="96" t="str">
        <f>IF(データとりまとめシート!B161="","ー",データとりまとめシート!B161)</f>
        <v>ー</v>
      </c>
      <c r="B177" s="168" t="str">
        <f>IF(A177="ー","ー",データとりまとめシート!C161)</f>
        <v>ー</v>
      </c>
      <c r="C177" s="168"/>
      <c r="D177" s="82" t="str">
        <f>IF(データとりまとめシート!D161="","ー",IF(データとりまとめシート!D161=1,"男","女"))</f>
        <v>ー</v>
      </c>
      <c r="E177" s="209" t="str">
        <f>IF(データとりまとめシート!F161="","ー",データとりまとめシート!F161)</f>
        <v>ー</v>
      </c>
      <c r="F177" s="169"/>
      <c r="G177" s="87" t="str">
        <f t="shared" si="14"/>
        <v>ー</v>
      </c>
      <c r="H177" s="81" t="s">
        <v>400</v>
      </c>
      <c r="I177" s="87" t="str">
        <f t="shared" si="15"/>
        <v>ー</v>
      </c>
      <c r="J177" s="82" t="str">
        <f t="shared" si="16"/>
        <v>ー</v>
      </c>
      <c r="K177" s="209" t="str">
        <f>IF(データとりまとめシート!J161="","―",データとりまとめシート!J161)</f>
        <v>―</v>
      </c>
      <c r="L177" s="169"/>
      <c r="M177" s="87" t="str">
        <f t="shared" si="17"/>
        <v>ー</v>
      </c>
      <c r="N177" s="81" t="s">
        <v>400</v>
      </c>
      <c r="O177" s="87" t="str">
        <f t="shared" si="18"/>
        <v>ー</v>
      </c>
      <c r="P177" s="82" t="str">
        <f t="shared" si="19"/>
        <v>ー</v>
      </c>
    </row>
    <row r="178" spans="1:16">
      <c r="A178" s="96" t="str">
        <f>IF(データとりまとめシート!B162="","ー",データとりまとめシート!B162)</f>
        <v>ー</v>
      </c>
      <c r="B178" s="168" t="str">
        <f>IF(A178="ー","ー",データとりまとめシート!C162)</f>
        <v>ー</v>
      </c>
      <c r="C178" s="168"/>
      <c r="D178" s="82" t="str">
        <f>IF(データとりまとめシート!D162="","ー",IF(データとりまとめシート!D162=1,"男","女"))</f>
        <v>ー</v>
      </c>
      <c r="E178" s="209" t="str">
        <f>IF(データとりまとめシート!F162="","ー",データとりまとめシート!F162)</f>
        <v>ー</v>
      </c>
      <c r="F178" s="169"/>
      <c r="G178" s="87" t="str">
        <f t="shared" si="14"/>
        <v>ー</v>
      </c>
      <c r="H178" s="81" t="s">
        <v>400</v>
      </c>
      <c r="I178" s="87" t="str">
        <f t="shared" si="15"/>
        <v>ー</v>
      </c>
      <c r="J178" s="82" t="str">
        <f t="shared" si="16"/>
        <v>ー</v>
      </c>
      <c r="K178" s="209" t="str">
        <f>IF(データとりまとめシート!J162="","―",データとりまとめシート!J162)</f>
        <v>―</v>
      </c>
      <c r="L178" s="169"/>
      <c r="M178" s="87" t="str">
        <f t="shared" si="17"/>
        <v>ー</v>
      </c>
      <c r="N178" s="81" t="s">
        <v>400</v>
      </c>
      <c r="O178" s="87" t="str">
        <f t="shared" si="18"/>
        <v>ー</v>
      </c>
      <c r="P178" s="82" t="str">
        <f t="shared" si="19"/>
        <v>ー</v>
      </c>
    </row>
    <row r="179" spans="1:16">
      <c r="A179" s="96" t="str">
        <f>IF(データとりまとめシート!B163="","ー",データとりまとめシート!B163)</f>
        <v>ー</v>
      </c>
      <c r="B179" s="168" t="str">
        <f>IF(A179="ー","ー",データとりまとめシート!C163)</f>
        <v>ー</v>
      </c>
      <c r="C179" s="168"/>
      <c r="D179" s="82" t="str">
        <f>IF(データとりまとめシート!D163="","ー",IF(データとりまとめシート!D163=1,"男","女"))</f>
        <v>ー</v>
      </c>
      <c r="E179" s="209" t="str">
        <f>IF(データとりまとめシート!F163="","ー",データとりまとめシート!F163)</f>
        <v>ー</v>
      </c>
      <c r="F179" s="169"/>
      <c r="G179" s="87" t="str">
        <f t="shared" si="14"/>
        <v>ー</v>
      </c>
      <c r="H179" s="81" t="s">
        <v>400</v>
      </c>
      <c r="I179" s="87" t="str">
        <f t="shared" si="15"/>
        <v>ー</v>
      </c>
      <c r="J179" s="82" t="str">
        <f t="shared" si="16"/>
        <v>ー</v>
      </c>
      <c r="K179" s="209" t="str">
        <f>IF(データとりまとめシート!J163="","―",データとりまとめシート!J163)</f>
        <v>―</v>
      </c>
      <c r="L179" s="169"/>
      <c r="M179" s="87" t="str">
        <f t="shared" si="17"/>
        <v>ー</v>
      </c>
      <c r="N179" s="81" t="s">
        <v>400</v>
      </c>
      <c r="O179" s="87" t="str">
        <f t="shared" si="18"/>
        <v>ー</v>
      </c>
      <c r="P179" s="82" t="str">
        <f t="shared" si="19"/>
        <v>ー</v>
      </c>
    </row>
    <row r="180" spans="1:16">
      <c r="A180" s="96" t="str">
        <f>IF(データとりまとめシート!B164="","ー",データとりまとめシート!B164)</f>
        <v>ー</v>
      </c>
      <c r="B180" s="168" t="str">
        <f>IF(A180="ー","ー",データとりまとめシート!C164)</f>
        <v>ー</v>
      </c>
      <c r="C180" s="168"/>
      <c r="D180" s="82" t="str">
        <f>IF(データとりまとめシート!D164="","ー",IF(データとりまとめシート!D164=1,"男","女"))</f>
        <v>ー</v>
      </c>
      <c r="E180" s="209" t="str">
        <f>IF(データとりまとめシート!F164="","ー",データとりまとめシート!F164)</f>
        <v>ー</v>
      </c>
      <c r="F180" s="169"/>
      <c r="G180" s="87" t="str">
        <f t="shared" si="14"/>
        <v>ー</v>
      </c>
      <c r="H180" s="81" t="s">
        <v>400</v>
      </c>
      <c r="I180" s="87" t="str">
        <f t="shared" si="15"/>
        <v>ー</v>
      </c>
      <c r="J180" s="82" t="str">
        <f t="shared" si="16"/>
        <v>ー</v>
      </c>
      <c r="K180" s="209" t="str">
        <f>IF(データとりまとめシート!J164="","―",データとりまとめシート!J164)</f>
        <v>―</v>
      </c>
      <c r="L180" s="169"/>
      <c r="M180" s="87" t="str">
        <f t="shared" si="17"/>
        <v>ー</v>
      </c>
      <c r="N180" s="81" t="s">
        <v>400</v>
      </c>
      <c r="O180" s="87" t="str">
        <f t="shared" si="18"/>
        <v>ー</v>
      </c>
      <c r="P180" s="82" t="str">
        <f t="shared" si="19"/>
        <v>ー</v>
      </c>
    </row>
    <row r="181" spans="1:16">
      <c r="A181" s="96" t="str">
        <f>IF(データとりまとめシート!B165="","ー",データとりまとめシート!B165)</f>
        <v>ー</v>
      </c>
      <c r="B181" s="168" t="str">
        <f>IF(A181="ー","ー",データとりまとめシート!C165)</f>
        <v>ー</v>
      </c>
      <c r="C181" s="168"/>
      <c r="D181" s="82" t="str">
        <f>IF(データとりまとめシート!D165="","ー",IF(データとりまとめシート!D165=1,"男","女"))</f>
        <v>ー</v>
      </c>
      <c r="E181" s="209" t="str">
        <f>IF(データとりまとめシート!F165="","ー",データとりまとめシート!F165)</f>
        <v>ー</v>
      </c>
      <c r="F181" s="169"/>
      <c r="G181" s="87" t="str">
        <f t="shared" si="14"/>
        <v>ー</v>
      </c>
      <c r="H181" s="81" t="s">
        <v>400</v>
      </c>
      <c r="I181" s="87" t="str">
        <f t="shared" si="15"/>
        <v>ー</v>
      </c>
      <c r="J181" s="82" t="str">
        <f t="shared" si="16"/>
        <v>ー</v>
      </c>
      <c r="K181" s="209" t="str">
        <f>IF(データとりまとめシート!J165="","―",データとりまとめシート!J165)</f>
        <v>―</v>
      </c>
      <c r="L181" s="169"/>
      <c r="M181" s="87" t="str">
        <f t="shared" si="17"/>
        <v>ー</v>
      </c>
      <c r="N181" s="81" t="s">
        <v>400</v>
      </c>
      <c r="O181" s="87" t="str">
        <f t="shared" si="18"/>
        <v>ー</v>
      </c>
      <c r="P181" s="82" t="str">
        <f t="shared" si="19"/>
        <v>ー</v>
      </c>
    </row>
    <row r="182" spans="1:16">
      <c r="A182" s="96" t="str">
        <f>IF(データとりまとめシート!B166="","ー",データとりまとめシート!B166)</f>
        <v>ー</v>
      </c>
      <c r="B182" s="168" t="str">
        <f>IF(A182="ー","ー",データとりまとめシート!C166)</f>
        <v>ー</v>
      </c>
      <c r="C182" s="168"/>
      <c r="D182" s="82" t="str">
        <f>IF(データとりまとめシート!D166="","ー",IF(データとりまとめシート!D166=1,"男","女"))</f>
        <v>ー</v>
      </c>
      <c r="E182" s="209" t="str">
        <f>IF(データとりまとめシート!F166="","ー",データとりまとめシート!F166)</f>
        <v>ー</v>
      </c>
      <c r="F182" s="169"/>
      <c r="G182" s="87" t="str">
        <f t="shared" si="14"/>
        <v>ー</v>
      </c>
      <c r="H182" s="81" t="s">
        <v>400</v>
      </c>
      <c r="I182" s="87" t="str">
        <f t="shared" si="15"/>
        <v>ー</v>
      </c>
      <c r="J182" s="82" t="str">
        <f t="shared" si="16"/>
        <v>ー</v>
      </c>
      <c r="K182" s="209" t="str">
        <f>IF(データとりまとめシート!J166="","―",データとりまとめシート!J166)</f>
        <v>―</v>
      </c>
      <c r="L182" s="169"/>
      <c r="M182" s="87" t="str">
        <f t="shared" si="17"/>
        <v>ー</v>
      </c>
      <c r="N182" s="81" t="s">
        <v>400</v>
      </c>
      <c r="O182" s="87" t="str">
        <f t="shared" si="18"/>
        <v>ー</v>
      </c>
      <c r="P182" s="82" t="str">
        <f t="shared" si="19"/>
        <v>ー</v>
      </c>
    </row>
    <row r="183" spans="1:16">
      <c r="A183" s="96" t="str">
        <f>IF(データとりまとめシート!B167="","ー",データとりまとめシート!B167)</f>
        <v>ー</v>
      </c>
      <c r="B183" s="168" t="str">
        <f>IF(A183="ー","ー",データとりまとめシート!C167)</f>
        <v>ー</v>
      </c>
      <c r="C183" s="168"/>
      <c r="D183" s="82" t="str">
        <f>IF(データとりまとめシート!D167="","ー",IF(データとりまとめシート!D167=1,"男","女"))</f>
        <v>ー</v>
      </c>
      <c r="E183" s="209" t="str">
        <f>IF(データとりまとめシート!F167="","ー",データとりまとめシート!F167)</f>
        <v>ー</v>
      </c>
      <c r="F183" s="169"/>
      <c r="G183" s="87" t="str">
        <f t="shared" si="14"/>
        <v>ー</v>
      </c>
      <c r="H183" s="81" t="s">
        <v>400</v>
      </c>
      <c r="I183" s="87" t="str">
        <f t="shared" si="15"/>
        <v>ー</v>
      </c>
      <c r="J183" s="82" t="str">
        <f t="shared" si="16"/>
        <v>ー</v>
      </c>
      <c r="K183" s="209" t="str">
        <f>IF(データとりまとめシート!J167="","―",データとりまとめシート!J167)</f>
        <v>―</v>
      </c>
      <c r="L183" s="169"/>
      <c r="M183" s="87" t="str">
        <f t="shared" si="17"/>
        <v>ー</v>
      </c>
      <c r="N183" s="81" t="s">
        <v>400</v>
      </c>
      <c r="O183" s="87" t="str">
        <f t="shared" si="18"/>
        <v>ー</v>
      </c>
      <c r="P183" s="82" t="str">
        <f t="shared" si="19"/>
        <v>ー</v>
      </c>
    </row>
    <row r="184" spans="1:16">
      <c r="A184" s="96" t="str">
        <f>IF(データとりまとめシート!B168="","ー",データとりまとめシート!B168)</f>
        <v>ー</v>
      </c>
      <c r="B184" s="168" t="str">
        <f>IF(A184="ー","ー",データとりまとめシート!C168)</f>
        <v>ー</v>
      </c>
      <c r="C184" s="168"/>
      <c r="D184" s="82" t="str">
        <f>IF(データとりまとめシート!D168="","ー",IF(データとりまとめシート!D168=1,"男","女"))</f>
        <v>ー</v>
      </c>
      <c r="E184" s="209" t="str">
        <f>IF(データとりまとめシート!F168="","ー",データとりまとめシート!F168)</f>
        <v>ー</v>
      </c>
      <c r="F184" s="169"/>
      <c r="G184" s="87" t="str">
        <f t="shared" si="14"/>
        <v>ー</v>
      </c>
      <c r="H184" s="81" t="s">
        <v>400</v>
      </c>
      <c r="I184" s="87" t="str">
        <f t="shared" si="15"/>
        <v>ー</v>
      </c>
      <c r="J184" s="82" t="str">
        <f t="shared" si="16"/>
        <v>ー</v>
      </c>
      <c r="K184" s="209" t="str">
        <f>IF(データとりまとめシート!J168="","―",データとりまとめシート!J168)</f>
        <v>―</v>
      </c>
      <c r="L184" s="169"/>
      <c r="M184" s="87" t="str">
        <f t="shared" si="17"/>
        <v>ー</v>
      </c>
      <c r="N184" s="81" t="s">
        <v>400</v>
      </c>
      <c r="O184" s="87" t="str">
        <f t="shared" si="18"/>
        <v>ー</v>
      </c>
      <c r="P184" s="82" t="str">
        <f t="shared" si="19"/>
        <v>ー</v>
      </c>
    </row>
    <row r="185" spans="1:16">
      <c r="A185" s="96" t="str">
        <f>IF(データとりまとめシート!B169="","ー",データとりまとめシート!B169)</f>
        <v>ー</v>
      </c>
      <c r="B185" s="168" t="str">
        <f>IF(A185="ー","ー",データとりまとめシート!C169)</f>
        <v>ー</v>
      </c>
      <c r="C185" s="168"/>
      <c r="D185" s="82" t="str">
        <f>IF(データとりまとめシート!D169="","ー",IF(データとりまとめシート!D169=1,"男","女"))</f>
        <v>ー</v>
      </c>
      <c r="E185" s="209" t="str">
        <f>IF(データとりまとめシート!F169="","ー",データとりまとめシート!F169)</f>
        <v>ー</v>
      </c>
      <c r="F185" s="169"/>
      <c r="G185" s="87" t="str">
        <f t="shared" si="14"/>
        <v>ー</v>
      </c>
      <c r="H185" s="81" t="s">
        <v>400</v>
      </c>
      <c r="I185" s="87" t="str">
        <f t="shared" si="15"/>
        <v>ー</v>
      </c>
      <c r="J185" s="82" t="str">
        <f t="shared" si="16"/>
        <v>ー</v>
      </c>
      <c r="K185" s="209" t="str">
        <f>IF(データとりまとめシート!J169="","―",データとりまとめシート!J169)</f>
        <v>―</v>
      </c>
      <c r="L185" s="169"/>
      <c r="M185" s="87" t="str">
        <f t="shared" si="17"/>
        <v>ー</v>
      </c>
      <c r="N185" s="81" t="s">
        <v>400</v>
      </c>
      <c r="O185" s="87" t="str">
        <f t="shared" si="18"/>
        <v>ー</v>
      </c>
      <c r="P185" s="82" t="str">
        <f t="shared" si="19"/>
        <v>ー</v>
      </c>
    </row>
    <row r="186" spans="1:16">
      <c r="A186" s="96" t="str">
        <f>IF(データとりまとめシート!B170="","ー",データとりまとめシート!B170)</f>
        <v>ー</v>
      </c>
      <c r="B186" s="168" t="str">
        <f>IF(A186="ー","ー",データとりまとめシート!C170)</f>
        <v>ー</v>
      </c>
      <c r="C186" s="168"/>
      <c r="D186" s="82" t="str">
        <f>IF(データとりまとめシート!D170="","ー",IF(データとりまとめシート!D170=1,"男","女"))</f>
        <v>ー</v>
      </c>
      <c r="E186" s="209" t="str">
        <f>IF(データとりまとめシート!F170="","ー",データとりまとめシート!F170)</f>
        <v>ー</v>
      </c>
      <c r="F186" s="169"/>
      <c r="G186" s="87" t="str">
        <f t="shared" si="14"/>
        <v>ー</v>
      </c>
      <c r="H186" s="81" t="s">
        <v>400</v>
      </c>
      <c r="I186" s="87" t="str">
        <f t="shared" si="15"/>
        <v>ー</v>
      </c>
      <c r="J186" s="82" t="str">
        <f t="shared" si="16"/>
        <v>ー</v>
      </c>
      <c r="K186" s="209" t="str">
        <f>IF(データとりまとめシート!J170="","―",データとりまとめシート!J170)</f>
        <v>―</v>
      </c>
      <c r="L186" s="169"/>
      <c r="M186" s="87" t="str">
        <f t="shared" si="17"/>
        <v>ー</v>
      </c>
      <c r="N186" s="81" t="s">
        <v>400</v>
      </c>
      <c r="O186" s="87" t="str">
        <f t="shared" si="18"/>
        <v>ー</v>
      </c>
      <c r="P186" s="82" t="str">
        <f t="shared" si="19"/>
        <v>ー</v>
      </c>
    </row>
    <row r="187" spans="1:16">
      <c r="A187" s="96" t="str">
        <f>IF(データとりまとめシート!B171="","ー",データとりまとめシート!B171)</f>
        <v>ー</v>
      </c>
      <c r="B187" s="168" t="str">
        <f>IF(A187="ー","ー",データとりまとめシート!C171)</f>
        <v>ー</v>
      </c>
      <c r="C187" s="168"/>
      <c r="D187" s="82" t="str">
        <f>IF(データとりまとめシート!D171="","ー",IF(データとりまとめシート!D171=1,"男","女"))</f>
        <v>ー</v>
      </c>
      <c r="E187" s="209" t="str">
        <f>IF(データとりまとめシート!F171="","ー",データとりまとめシート!F171)</f>
        <v>ー</v>
      </c>
      <c r="F187" s="169"/>
      <c r="G187" s="87" t="str">
        <f t="shared" si="14"/>
        <v>ー</v>
      </c>
      <c r="H187" s="81" t="s">
        <v>400</v>
      </c>
      <c r="I187" s="87" t="str">
        <f t="shared" si="15"/>
        <v>ー</v>
      </c>
      <c r="J187" s="82" t="str">
        <f t="shared" si="16"/>
        <v>ー</v>
      </c>
      <c r="K187" s="209" t="str">
        <f>IF(データとりまとめシート!J171="","―",データとりまとめシート!J171)</f>
        <v>―</v>
      </c>
      <c r="L187" s="169"/>
      <c r="M187" s="87" t="str">
        <f t="shared" si="17"/>
        <v>ー</v>
      </c>
      <c r="N187" s="81" t="s">
        <v>400</v>
      </c>
      <c r="O187" s="87" t="str">
        <f t="shared" si="18"/>
        <v>ー</v>
      </c>
      <c r="P187" s="82" t="str">
        <f t="shared" si="19"/>
        <v>ー</v>
      </c>
    </row>
    <row r="188" spans="1:16">
      <c r="A188" s="96" t="str">
        <f>IF(データとりまとめシート!B172="","ー",データとりまとめシート!B172)</f>
        <v>ー</v>
      </c>
      <c r="B188" s="168" t="str">
        <f>IF(A188="ー","ー",データとりまとめシート!C172)</f>
        <v>ー</v>
      </c>
      <c r="C188" s="168"/>
      <c r="D188" s="82" t="str">
        <f>IF(データとりまとめシート!D172="","ー",IF(データとりまとめシート!D172=1,"男","女"))</f>
        <v>ー</v>
      </c>
      <c r="E188" s="209" t="str">
        <f>IF(データとりまとめシート!F172="","ー",データとりまとめシート!F172)</f>
        <v>ー</v>
      </c>
      <c r="F188" s="169"/>
      <c r="G188" s="87" t="str">
        <f t="shared" si="14"/>
        <v>ー</v>
      </c>
      <c r="H188" s="81" t="s">
        <v>400</v>
      </c>
      <c r="I188" s="87" t="str">
        <f t="shared" si="15"/>
        <v>ー</v>
      </c>
      <c r="J188" s="82" t="str">
        <f t="shared" si="16"/>
        <v>ー</v>
      </c>
      <c r="K188" s="209" t="str">
        <f>IF(データとりまとめシート!J172="","―",データとりまとめシート!J172)</f>
        <v>―</v>
      </c>
      <c r="L188" s="169"/>
      <c r="M188" s="87" t="str">
        <f t="shared" si="17"/>
        <v>ー</v>
      </c>
      <c r="N188" s="81" t="s">
        <v>400</v>
      </c>
      <c r="O188" s="87" t="str">
        <f t="shared" si="18"/>
        <v>ー</v>
      </c>
      <c r="P188" s="82" t="str">
        <f t="shared" si="19"/>
        <v>ー</v>
      </c>
    </row>
    <row r="189" spans="1:16">
      <c r="A189" s="96" t="str">
        <f>IF(データとりまとめシート!B173="","ー",データとりまとめシート!B173)</f>
        <v>ー</v>
      </c>
      <c r="B189" s="168" t="str">
        <f>IF(A189="ー","ー",データとりまとめシート!C173)</f>
        <v>ー</v>
      </c>
      <c r="C189" s="168"/>
      <c r="D189" s="82" t="str">
        <f>IF(データとりまとめシート!D173="","ー",IF(データとりまとめシート!D173=1,"男","女"))</f>
        <v>ー</v>
      </c>
      <c r="E189" s="209" t="str">
        <f>IF(データとりまとめシート!F173="","ー",データとりまとめシート!F173)</f>
        <v>ー</v>
      </c>
      <c r="F189" s="169"/>
      <c r="G189" s="87" t="str">
        <f t="shared" si="14"/>
        <v>ー</v>
      </c>
      <c r="H189" s="81" t="s">
        <v>400</v>
      </c>
      <c r="I189" s="87" t="str">
        <f t="shared" si="15"/>
        <v>ー</v>
      </c>
      <c r="J189" s="82" t="str">
        <f t="shared" si="16"/>
        <v>ー</v>
      </c>
      <c r="K189" s="209" t="str">
        <f>IF(データとりまとめシート!J173="","―",データとりまとめシート!J173)</f>
        <v>―</v>
      </c>
      <c r="L189" s="169"/>
      <c r="M189" s="87" t="str">
        <f t="shared" si="17"/>
        <v>ー</v>
      </c>
      <c r="N189" s="81" t="s">
        <v>400</v>
      </c>
      <c r="O189" s="87" t="str">
        <f t="shared" si="18"/>
        <v>ー</v>
      </c>
      <c r="P189" s="82" t="str">
        <f t="shared" si="19"/>
        <v>ー</v>
      </c>
    </row>
    <row r="190" spans="1:16">
      <c r="A190" s="96" t="str">
        <f>IF(データとりまとめシート!B174="","ー",データとりまとめシート!B174)</f>
        <v>ー</v>
      </c>
      <c r="B190" s="168" t="str">
        <f>IF(A190="ー","ー",データとりまとめシート!C174)</f>
        <v>ー</v>
      </c>
      <c r="C190" s="168"/>
      <c r="D190" s="82" t="str">
        <f>IF(データとりまとめシート!D174="","ー",IF(データとりまとめシート!D174=1,"男","女"))</f>
        <v>ー</v>
      </c>
      <c r="E190" s="209" t="str">
        <f>IF(データとりまとめシート!F174="","ー",データとりまとめシート!F174)</f>
        <v>ー</v>
      </c>
      <c r="F190" s="169"/>
      <c r="G190" s="87" t="str">
        <f t="shared" si="14"/>
        <v>ー</v>
      </c>
      <c r="H190" s="81" t="s">
        <v>400</v>
      </c>
      <c r="I190" s="87" t="str">
        <f t="shared" si="15"/>
        <v>ー</v>
      </c>
      <c r="J190" s="82" t="str">
        <f t="shared" si="16"/>
        <v>ー</v>
      </c>
      <c r="K190" s="209" t="str">
        <f>IF(データとりまとめシート!J174="","―",データとりまとめシート!J174)</f>
        <v>―</v>
      </c>
      <c r="L190" s="169"/>
      <c r="M190" s="87" t="str">
        <f t="shared" si="17"/>
        <v>ー</v>
      </c>
      <c r="N190" s="81" t="s">
        <v>400</v>
      </c>
      <c r="O190" s="87" t="str">
        <f t="shared" si="18"/>
        <v>ー</v>
      </c>
      <c r="P190" s="82" t="str">
        <f t="shared" si="19"/>
        <v>ー</v>
      </c>
    </row>
    <row r="191" spans="1:16">
      <c r="A191" s="96" t="str">
        <f>IF(データとりまとめシート!B175="","ー",データとりまとめシート!B175)</f>
        <v>ー</v>
      </c>
      <c r="B191" s="168" t="str">
        <f>IF(A191="ー","ー",データとりまとめシート!C175)</f>
        <v>ー</v>
      </c>
      <c r="C191" s="168"/>
      <c r="D191" s="82" t="str">
        <f>IF(データとりまとめシート!D175="","ー",IF(データとりまとめシート!D175=1,"男","女"))</f>
        <v>ー</v>
      </c>
      <c r="E191" s="209" t="str">
        <f>IF(データとりまとめシート!F175="","ー",データとりまとめシート!F175)</f>
        <v>ー</v>
      </c>
      <c r="F191" s="169"/>
      <c r="G191" s="87" t="str">
        <f t="shared" si="14"/>
        <v>ー</v>
      </c>
      <c r="H191" s="81" t="s">
        <v>400</v>
      </c>
      <c r="I191" s="87" t="str">
        <f t="shared" si="15"/>
        <v>ー</v>
      </c>
      <c r="J191" s="82" t="str">
        <f t="shared" si="16"/>
        <v>ー</v>
      </c>
      <c r="K191" s="209" t="str">
        <f>IF(データとりまとめシート!J175="","―",データとりまとめシート!J175)</f>
        <v>―</v>
      </c>
      <c r="L191" s="169"/>
      <c r="M191" s="87" t="str">
        <f t="shared" si="17"/>
        <v>ー</v>
      </c>
      <c r="N191" s="81" t="s">
        <v>400</v>
      </c>
      <c r="O191" s="87" t="str">
        <f t="shared" si="18"/>
        <v>ー</v>
      </c>
      <c r="P191" s="82" t="str">
        <f t="shared" si="19"/>
        <v>ー</v>
      </c>
    </row>
    <row r="192" spans="1:16">
      <c r="A192" s="96" t="str">
        <f>IF(データとりまとめシート!B176="","ー",データとりまとめシート!B176)</f>
        <v>ー</v>
      </c>
      <c r="B192" s="168" t="str">
        <f>IF(A192="ー","ー",データとりまとめシート!C176)</f>
        <v>ー</v>
      </c>
      <c r="C192" s="168"/>
      <c r="D192" s="82" t="str">
        <f>IF(データとりまとめシート!D176="","ー",IF(データとりまとめシート!D176=1,"男","女"))</f>
        <v>ー</v>
      </c>
      <c r="E192" s="209" t="str">
        <f>IF(データとりまとめシート!F176="","ー",データとりまとめシート!F176)</f>
        <v>ー</v>
      </c>
      <c r="F192" s="169"/>
      <c r="G192" s="87" t="str">
        <f t="shared" si="14"/>
        <v>ー</v>
      </c>
      <c r="H192" s="81" t="s">
        <v>400</v>
      </c>
      <c r="I192" s="87" t="str">
        <f t="shared" si="15"/>
        <v>ー</v>
      </c>
      <c r="J192" s="82" t="str">
        <f t="shared" si="16"/>
        <v>ー</v>
      </c>
      <c r="K192" s="209" t="str">
        <f>IF(データとりまとめシート!J176="","―",データとりまとめシート!J176)</f>
        <v>―</v>
      </c>
      <c r="L192" s="169"/>
      <c r="M192" s="87" t="str">
        <f t="shared" si="17"/>
        <v>ー</v>
      </c>
      <c r="N192" s="81" t="s">
        <v>400</v>
      </c>
      <c r="O192" s="87" t="str">
        <f t="shared" si="18"/>
        <v>ー</v>
      </c>
      <c r="P192" s="82" t="str">
        <f t="shared" si="19"/>
        <v>ー</v>
      </c>
    </row>
    <row r="193" spans="1:16">
      <c r="A193" s="96" t="str">
        <f>IF(データとりまとめシート!B177="","ー",データとりまとめシート!B177)</f>
        <v>ー</v>
      </c>
      <c r="B193" s="168" t="str">
        <f>IF(A193="ー","ー",データとりまとめシート!C177)</f>
        <v>ー</v>
      </c>
      <c r="C193" s="168"/>
      <c r="D193" s="82" t="str">
        <f>IF(データとりまとめシート!D177="","ー",IF(データとりまとめシート!D177=1,"男","女"))</f>
        <v>ー</v>
      </c>
      <c r="E193" s="209" t="str">
        <f>IF(データとりまとめシート!F177="","ー",データとりまとめシート!F177)</f>
        <v>ー</v>
      </c>
      <c r="F193" s="169"/>
      <c r="G193" s="87" t="str">
        <f t="shared" si="14"/>
        <v>ー</v>
      </c>
      <c r="H193" s="81" t="s">
        <v>400</v>
      </c>
      <c r="I193" s="87" t="str">
        <f t="shared" si="15"/>
        <v>ー</v>
      </c>
      <c r="J193" s="82" t="str">
        <f t="shared" si="16"/>
        <v>ー</v>
      </c>
      <c r="K193" s="209" t="str">
        <f>IF(データとりまとめシート!J177="","―",データとりまとめシート!J177)</f>
        <v>―</v>
      </c>
      <c r="L193" s="169"/>
      <c r="M193" s="87" t="str">
        <f t="shared" si="17"/>
        <v>ー</v>
      </c>
      <c r="N193" s="81" t="s">
        <v>400</v>
      </c>
      <c r="O193" s="87" t="str">
        <f t="shared" si="18"/>
        <v>ー</v>
      </c>
      <c r="P193" s="82" t="str">
        <f t="shared" si="19"/>
        <v>ー</v>
      </c>
    </row>
    <row r="194" spans="1:16">
      <c r="A194" s="96" t="str">
        <f>IF(データとりまとめシート!B178="","ー",データとりまとめシート!B178)</f>
        <v>ー</v>
      </c>
      <c r="B194" s="168" t="str">
        <f>IF(A194="ー","ー",データとりまとめシート!C178)</f>
        <v>ー</v>
      </c>
      <c r="C194" s="168"/>
      <c r="D194" s="82" t="str">
        <f>IF(データとりまとめシート!D178="","ー",IF(データとりまとめシート!D178=1,"男","女"))</f>
        <v>ー</v>
      </c>
      <c r="E194" s="209" t="str">
        <f>IF(データとりまとめシート!F178="","ー",データとりまとめシート!F178)</f>
        <v>ー</v>
      </c>
      <c r="F194" s="169"/>
      <c r="G194" s="87" t="str">
        <f t="shared" si="14"/>
        <v>ー</v>
      </c>
      <c r="H194" s="81" t="s">
        <v>400</v>
      </c>
      <c r="I194" s="87" t="str">
        <f t="shared" si="15"/>
        <v>ー</v>
      </c>
      <c r="J194" s="82" t="str">
        <f t="shared" si="16"/>
        <v>ー</v>
      </c>
      <c r="K194" s="209" t="str">
        <f>IF(データとりまとめシート!J178="","―",データとりまとめシート!J178)</f>
        <v>―</v>
      </c>
      <c r="L194" s="169"/>
      <c r="M194" s="87" t="str">
        <f t="shared" si="17"/>
        <v>ー</v>
      </c>
      <c r="N194" s="81" t="s">
        <v>400</v>
      </c>
      <c r="O194" s="87" t="str">
        <f t="shared" si="18"/>
        <v>ー</v>
      </c>
      <c r="P194" s="82" t="str">
        <f t="shared" si="19"/>
        <v>ー</v>
      </c>
    </row>
    <row r="195" spans="1:16">
      <c r="A195" s="96" t="str">
        <f>IF(データとりまとめシート!B179="","ー",データとりまとめシート!B179)</f>
        <v>ー</v>
      </c>
      <c r="B195" s="168" t="str">
        <f>IF(A195="ー","ー",データとりまとめシート!C179)</f>
        <v>ー</v>
      </c>
      <c r="C195" s="168"/>
      <c r="D195" s="82" t="str">
        <f>IF(データとりまとめシート!D179="","ー",IF(データとりまとめシート!D179=1,"男","女"))</f>
        <v>ー</v>
      </c>
      <c r="E195" s="209" t="str">
        <f>IF(データとりまとめシート!F179="","ー",データとりまとめシート!F179)</f>
        <v>ー</v>
      </c>
      <c r="F195" s="169"/>
      <c r="G195" s="87" t="str">
        <f t="shared" si="14"/>
        <v>ー</v>
      </c>
      <c r="H195" s="81" t="s">
        <v>400</v>
      </c>
      <c r="I195" s="87" t="str">
        <f t="shared" si="15"/>
        <v>ー</v>
      </c>
      <c r="J195" s="82" t="str">
        <f t="shared" si="16"/>
        <v>ー</v>
      </c>
      <c r="K195" s="209" t="str">
        <f>IF(データとりまとめシート!J179="","―",データとりまとめシート!J179)</f>
        <v>―</v>
      </c>
      <c r="L195" s="169"/>
      <c r="M195" s="87" t="str">
        <f t="shared" si="17"/>
        <v>ー</v>
      </c>
      <c r="N195" s="81" t="s">
        <v>400</v>
      </c>
      <c r="O195" s="87" t="str">
        <f t="shared" si="18"/>
        <v>ー</v>
      </c>
      <c r="P195" s="82" t="str">
        <f t="shared" si="19"/>
        <v>ー</v>
      </c>
    </row>
    <row r="196" spans="1:16">
      <c r="A196" s="96" t="str">
        <f>IF(データとりまとめシート!B180="","ー",データとりまとめシート!B180)</f>
        <v>ー</v>
      </c>
      <c r="B196" s="168" t="str">
        <f>IF(A196="ー","ー",データとりまとめシート!C180)</f>
        <v>ー</v>
      </c>
      <c r="C196" s="168"/>
      <c r="D196" s="82" t="str">
        <f>IF(データとりまとめシート!D180="","ー",IF(データとりまとめシート!D180=1,"男","女"))</f>
        <v>ー</v>
      </c>
      <c r="E196" s="209" t="str">
        <f>IF(データとりまとめシート!F180="","ー",データとりまとめシート!F180)</f>
        <v>ー</v>
      </c>
      <c r="F196" s="169"/>
      <c r="G196" s="87" t="str">
        <f t="shared" si="14"/>
        <v>ー</v>
      </c>
      <c r="H196" s="81" t="s">
        <v>400</v>
      </c>
      <c r="I196" s="87" t="str">
        <f t="shared" si="15"/>
        <v>ー</v>
      </c>
      <c r="J196" s="82" t="str">
        <f t="shared" si="16"/>
        <v>ー</v>
      </c>
      <c r="K196" s="209" t="str">
        <f>IF(データとりまとめシート!J180="","―",データとりまとめシート!J180)</f>
        <v>―</v>
      </c>
      <c r="L196" s="169"/>
      <c r="M196" s="87" t="str">
        <f t="shared" si="17"/>
        <v>ー</v>
      </c>
      <c r="N196" s="81" t="s">
        <v>400</v>
      </c>
      <c r="O196" s="87" t="str">
        <f t="shared" si="18"/>
        <v>ー</v>
      </c>
      <c r="P196" s="82" t="str">
        <f t="shared" si="19"/>
        <v>ー</v>
      </c>
    </row>
    <row r="197" spans="1:16">
      <c r="A197" s="96" t="str">
        <f>IF(データとりまとめシート!B181="","ー",データとりまとめシート!B181)</f>
        <v>ー</v>
      </c>
      <c r="B197" s="168" t="str">
        <f>IF(A197="ー","ー",データとりまとめシート!C181)</f>
        <v>ー</v>
      </c>
      <c r="C197" s="168"/>
      <c r="D197" s="82" t="str">
        <f>IF(データとりまとめシート!D181="","ー",IF(データとりまとめシート!D181=1,"男","女"))</f>
        <v>ー</v>
      </c>
      <c r="E197" s="209" t="str">
        <f>IF(データとりまとめシート!F181="","ー",データとりまとめシート!F181)</f>
        <v>ー</v>
      </c>
      <c r="F197" s="169"/>
      <c r="G197" s="87" t="str">
        <f t="shared" si="14"/>
        <v>ー</v>
      </c>
      <c r="H197" s="81" t="s">
        <v>400</v>
      </c>
      <c r="I197" s="87" t="str">
        <f t="shared" si="15"/>
        <v>ー</v>
      </c>
      <c r="J197" s="82" t="str">
        <f t="shared" si="16"/>
        <v>ー</v>
      </c>
      <c r="K197" s="209" t="str">
        <f>IF(データとりまとめシート!J181="","―",データとりまとめシート!J181)</f>
        <v>―</v>
      </c>
      <c r="L197" s="169"/>
      <c r="M197" s="87" t="str">
        <f t="shared" si="17"/>
        <v>ー</v>
      </c>
      <c r="N197" s="81" t="s">
        <v>400</v>
      </c>
      <c r="O197" s="87" t="str">
        <f t="shared" si="18"/>
        <v>ー</v>
      </c>
      <c r="P197" s="82" t="str">
        <f t="shared" si="19"/>
        <v>ー</v>
      </c>
    </row>
    <row r="198" spans="1:16">
      <c r="A198" s="96" t="str">
        <f>IF(データとりまとめシート!B182="","ー",データとりまとめシート!B182)</f>
        <v>ー</v>
      </c>
      <c r="B198" s="168" t="str">
        <f>IF(A198="ー","ー",データとりまとめシート!C182)</f>
        <v>ー</v>
      </c>
      <c r="C198" s="168"/>
      <c r="D198" s="82" t="str">
        <f>IF(データとりまとめシート!D182="","ー",IF(データとりまとめシート!D182=1,"男","女"))</f>
        <v>ー</v>
      </c>
      <c r="E198" s="209" t="str">
        <f>IF(データとりまとめシート!F182="","ー",データとりまとめシート!F182)</f>
        <v>ー</v>
      </c>
      <c r="F198" s="169"/>
      <c r="G198" s="87" t="str">
        <f t="shared" si="14"/>
        <v>ー</v>
      </c>
      <c r="H198" s="81" t="s">
        <v>400</v>
      </c>
      <c r="I198" s="87" t="str">
        <f t="shared" si="15"/>
        <v>ー</v>
      </c>
      <c r="J198" s="82" t="str">
        <f t="shared" si="16"/>
        <v>ー</v>
      </c>
      <c r="K198" s="209" t="str">
        <f>IF(データとりまとめシート!J182="","―",データとりまとめシート!J182)</f>
        <v>―</v>
      </c>
      <c r="L198" s="169"/>
      <c r="M198" s="87" t="str">
        <f t="shared" si="17"/>
        <v>ー</v>
      </c>
      <c r="N198" s="81" t="s">
        <v>400</v>
      </c>
      <c r="O198" s="87" t="str">
        <f t="shared" si="18"/>
        <v>ー</v>
      </c>
      <c r="P198" s="82" t="str">
        <f t="shared" si="19"/>
        <v>ー</v>
      </c>
    </row>
    <row r="199" spans="1:16">
      <c r="A199" s="96" t="str">
        <f>IF(データとりまとめシート!B183="","ー",データとりまとめシート!B183)</f>
        <v>ー</v>
      </c>
      <c r="B199" s="168" t="str">
        <f>IF(A199="ー","ー",データとりまとめシート!C183)</f>
        <v>ー</v>
      </c>
      <c r="C199" s="168"/>
      <c r="D199" s="82" t="str">
        <f>IF(データとりまとめシート!D183="","ー",IF(データとりまとめシート!D183=1,"男","女"))</f>
        <v>ー</v>
      </c>
      <c r="E199" s="209" t="str">
        <f>IF(データとりまとめシート!F183="","ー",データとりまとめシート!F183)</f>
        <v>ー</v>
      </c>
      <c r="F199" s="169"/>
      <c r="G199" s="87" t="str">
        <f t="shared" si="14"/>
        <v>ー</v>
      </c>
      <c r="H199" s="81" t="s">
        <v>400</v>
      </c>
      <c r="I199" s="87" t="str">
        <f t="shared" si="15"/>
        <v>ー</v>
      </c>
      <c r="J199" s="82" t="str">
        <f t="shared" si="16"/>
        <v>ー</v>
      </c>
      <c r="K199" s="209" t="str">
        <f>IF(データとりまとめシート!J183="","―",データとりまとめシート!J183)</f>
        <v>―</v>
      </c>
      <c r="L199" s="169"/>
      <c r="M199" s="87" t="str">
        <f t="shared" si="17"/>
        <v>ー</v>
      </c>
      <c r="N199" s="81" t="s">
        <v>400</v>
      </c>
      <c r="O199" s="87" t="str">
        <f t="shared" si="18"/>
        <v>ー</v>
      </c>
      <c r="P199" s="82" t="str">
        <f t="shared" si="19"/>
        <v>ー</v>
      </c>
    </row>
    <row r="200" spans="1:16">
      <c r="A200" s="96" t="str">
        <f>IF(データとりまとめシート!B184="","ー",データとりまとめシート!B184)</f>
        <v>ー</v>
      </c>
      <c r="B200" s="168" t="str">
        <f>IF(A200="ー","ー",データとりまとめシート!C184)</f>
        <v>ー</v>
      </c>
      <c r="C200" s="168"/>
      <c r="D200" s="82" t="str">
        <f>IF(データとりまとめシート!D184="","ー",IF(データとりまとめシート!D184=1,"男","女"))</f>
        <v>ー</v>
      </c>
      <c r="E200" s="209" t="str">
        <f>IF(データとりまとめシート!F184="","ー",データとりまとめシート!F184)</f>
        <v>ー</v>
      </c>
      <c r="F200" s="169"/>
      <c r="G200" s="87" t="str">
        <f t="shared" si="14"/>
        <v>ー</v>
      </c>
      <c r="H200" s="81" t="s">
        <v>400</v>
      </c>
      <c r="I200" s="87" t="str">
        <f t="shared" si="15"/>
        <v>ー</v>
      </c>
      <c r="J200" s="82" t="str">
        <f t="shared" si="16"/>
        <v>ー</v>
      </c>
      <c r="K200" s="209" t="str">
        <f>IF(データとりまとめシート!J184="","―",データとりまとめシート!J184)</f>
        <v>―</v>
      </c>
      <c r="L200" s="169"/>
      <c r="M200" s="87" t="str">
        <f t="shared" si="17"/>
        <v>ー</v>
      </c>
      <c r="N200" s="81" t="s">
        <v>400</v>
      </c>
      <c r="O200" s="87" t="str">
        <f t="shared" si="18"/>
        <v>ー</v>
      </c>
      <c r="P200" s="82" t="str">
        <f t="shared" si="19"/>
        <v>ー</v>
      </c>
    </row>
    <row r="201" spans="1:16">
      <c r="A201" s="96" t="str">
        <f>IF(データとりまとめシート!B185="","ー",データとりまとめシート!B185)</f>
        <v>ー</v>
      </c>
      <c r="B201" s="168" t="str">
        <f>IF(A201="ー","ー",データとりまとめシート!C185)</f>
        <v>ー</v>
      </c>
      <c r="C201" s="168"/>
      <c r="D201" s="82" t="str">
        <f>IF(データとりまとめシート!D185="","ー",IF(データとりまとめシート!D185=1,"男","女"))</f>
        <v>ー</v>
      </c>
      <c r="E201" s="209" t="str">
        <f>IF(データとりまとめシート!F185="","ー",データとりまとめシート!F185)</f>
        <v>ー</v>
      </c>
      <c r="F201" s="169"/>
      <c r="G201" s="87" t="str">
        <f t="shared" si="14"/>
        <v>ー</v>
      </c>
      <c r="H201" s="81" t="s">
        <v>400</v>
      </c>
      <c r="I201" s="87" t="str">
        <f t="shared" si="15"/>
        <v>ー</v>
      </c>
      <c r="J201" s="82" t="str">
        <f t="shared" si="16"/>
        <v>ー</v>
      </c>
      <c r="K201" s="209" t="str">
        <f>IF(データとりまとめシート!J185="","―",データとりまとめシート!J185)</f>
        <v>―</v>
      </c>
      <c r="L201" s="169"/>
      <c r="M201" s="87" t="str">
        <f t="shared" si="17"/>
        <v>ー</v>
      </c>
      <c r="N201" s="81" t="s">
        <v>400</v>
      </c>
      <c r="O201" s="87" t="str">
        <f t="shared" si="18"/>
        <v>ー</v>
      </c>
      <c r="P201" s="82" t="str">
        <f t="shared" si="19"/>
        <v>ー</v>
      </c>
    </row>
    <row r="202" spans="1:16">
      <c r="A202" s="96" t="str">
        <f>IF(データとりまとめシート!B186="","ー",データとりまとめシート!B186)</f>
        <v>ー</v>
      </c>
      <c r="B202" s="168" t="str">
        <f>IF(A202="ー","ー",データとりまとめシート!C186)</f>
        <v>ー</v>
      </c>
      <c r="C202" s="168"/>
      <c r="D202" s="82" t="str">
        <f>IF(データとりまとめシート!D186="","ー",IF(データとりまとめシート!D186=1,"男","女"))</f>
        <v>ー</v>
      </c>
      <c r="E202" s="209" t="str">
        <f>IF(データとりまとめシート!F186="","ー",データとりまとめシート!F186)</f>
        <v>ー</v>
      </c>
      <c r="F202" s="169"/>
      <c r="G202" s="87" t="str">
        <f t="shared" si="14"/>
        <v>ー</v>
      </c>
      <c r="H202" s="81" t="s">
        <v>400</v>
      </c>
      <c r="I202" s="87" t="str">
        <f t="shared" si="15"/>
        <v>ー</v>
      </c>
      <c r="J202" s="82" t="str">
        <f t="shared" si="16"/>
        <v>ー</v>
      </c>
      <c r="K202" s="209" t="str">
        <f>IF(データとりまとめシート!J186="","―",データとりまとめシート!J186)</f>
        <v>―</v>
      </c>
      <c r="L202" s="169"/>
      <c r="M202" s="87" t="str">
        <f t="shared" si="17"/>
        <v>ー</v>
      </c>
      <c r="N202" s="81" t="s">
        <v>400</v>
      </c>
      <c r="O202" s="87" t="str">
        <f t="shared" si="18"/>
        <v>ー</v>
      </c>
      <c r="P202" s="82" t="str">
        <f t="shared" si="19"/>
        <v>ー</v>
      </c>
    </row>
    <row r="203" spans="1:16">
      <c r="A203" s="96" t="str">
        <f>IF(データとりまとめシート!B187="","ー",データとりまとめシート!B187)</f>
        <v>ー</v>
      </c>
      <c r="B203" s="168" t="str">
        <f>IF(A203="ー","ー",データとりまとめシート!C187)</f>
        <v>ー</v>
      </c>
      <c r="C203" s="168"/>
      <c r="D203" s="82" t="str">
        <f>IF(データとりまとめシート!D187="","ー",IF(データとりまとめシート!D187=1,"男","女"))</f>
        <v>ー</v>
      </c>
      <c r="E203" s="209" t="str">
        <f>IF(データとりまとめシート!F187="","ー",データとりまとめシート!F187)</f>
        <v>ー</v>
      </c>
      <c r="F203" s="169"/>
      <c r="G203" s="87" t="str">
        <f t="shared" si="14"/>
        <v>ー</v>
      </c>
      <c r="H203" s="81" t="s">
        <v>400</v>
      </c>
      <c r="I203" s="87" t="str">
        <f t="shared" si="15"/>
        <v>ー</v>
      </c>
      <c r="J203" s="82" t="str">
        <f t="shared" si="16"/>
        <v>ー</v>
      </c>
      <c r="K203" s="209" t="str">
        <f>IF(データとりまとめシート!J187="","―",データとりまとめシート!J187)</f>
        <v>―</v>
      </c>
      <c r="L203" s="169"/>
      <c r="M203" s="87" t="str">
        <f t="shared" si="17"/>
        <v>ー</v>
      </c>
      <c r="N203" s="81" t="s">
        <v>400</v>
      </c>
      <c r="O203" s="87" t="str">
        <f t="shared" si="18"/>
        <v>ー</v>
      </c>
      <c r="P203" s="82" t="str">
        <f t="shared" si="19"/>
        <v>ー</v>
      </c>
    </row>
    <row r="204" spans="1:16">
      <c r="A204" s="96" t="str">
        <f>IF(データとりまとめシート!B188="","ー",データとりまとめシート!B188)</f>
        <v>ー</v>
      </c>
      <c r="B204" s="168" t="str">
        <f>IF(A204="ー","ー",データとりまとめシート!C188)</f>
        <v>ー</v>
      </c>
      <c r="C204" s="168"/>
      <c r="D204" s="82" t="str">
        <f>IF(データとりまとめシート!D188="","ー",IF(データとりまとめシート!D188=1,"男","女"))</f>
        <v>ー</v>
      </c>
      <c r="E204" s="209" t="str">
        <f>IF(データとりまとめシート!F188="","ー",データとりまとめシート!F188)</f>
        <v>ー</v>
      </c>
      <c r="F204" s="169"/>
      <c r="G204" s="87" t="str">
        <f t="shared" si="14"/>
        <v>ー</v>
      </c>
      <c r="H204" s="81" t="s">
        <v>400</v>
      </c>
      <c r="I204" s="87" t="str">
        <f t="shared" si="15"/>
        <v>ー</v>
      </c>
      <c r="J204" s="82" t="str">
        <f t="shared" si="16"/>
        <v>ー</v>
      </c>
      <c r="K204" s="209" t="str">
        <f>IF(データとりまとめシート!J188="","―",データとりまとめシート!J188)</f>
        <v>―</v>
      </c>
      <c r="L204" s="169"/>
      <c r="M204" s="87" t="str">
        <f t="shared" si="17"/>
        <v>ー</v>
      </c>
      <c r="N204" s="81" t="s">
        <v>400</v>
      </c>
      <c r="O204" s="87" t="str">
        <f t="shared" si="18"/>
        <v>ー</v>
      </c>
      <c r="P204" s="82" t="str">
        <f t="shared" si="19"/>
        <v>ー</v>
      </c>
    </row>
    <row r="205" spans="1:16">
      <c r="A205" s="96" t="str">
        <f>IF(データとりまとめシート!B189="","ー",データとりまとめシート!B189)</f>
        <v>ー</v>
      </c>
      <c r="B205" s="168" t="str">
        <f>IF(A205="ー","ー",データとりまとめシート!C189)</f>
        <v>ー</v>
      </c>
      <c r="C205" s="168"/>
      <c r="D205" s="82" t="str">
        <f>IF(データとりまとめシート!D189="","ー",IF(データとりまとめシート!D189=1,"男","女"))</f>
        <v>ー</v>
      </c>
      <c r="E205" s="209" t="str">
        <f>IF(データとりまとめシート!F189="","ー",データとりまとめシート!F189)</f>
        <v>ー</v>
      </c>
      <c r="F205" s="169"/>
      <c r="G205" s="87" t="str">
        <f t="shared" si="14"/>
        <v>ー</v>
      </c>
      <c r="H205" s="81" t="s">
        <v>400</v>
      </c>
      <c r="I205" s="87" t="str">
        <f t="shared" si="15"/>
        <v>ー</v>
      </c>
      <c r="J205" s="82" t="str">
        <f t="shared" si="16"/>
        <v>ー</v>
      </c>
      <c r="K205" s="209" t="str">
        <f>IF(データとりまとめシート!J189="","―",データとりまとめシート!J189)</f>
        <v>―</v>
      </c>
      <c r="L205" s="169"/>
      <c r="M205" s="87" t="str">
        <f t="shared" si="17"/>
        <v>ー</v>
      </c>
      <c r="N205" s="81" t="s">
        <v>400</v>
      </c>
      <c r="O205" s="87" t="str">
        <f t="shared" si="18"/>
        <v>ー</v>
      </c>
      <c r="P205" s="82" t="str">
        <f t="shared" si="19"/>
        <v>ー</v>
      </c>
    </row>
    <row r="206" spans="1:16">
      <c r="A206" s="96" t="str">
        <f>IF(データとりまとめシート!B190="","ー",データとりまとめシート!B190)</f>
        <v>ー</v>
      </c>
      <c r="B206" s="168" t="str">
        <f>IF(A206="ー","ー",データとりまとめシート!C190)</f>
        <v>ー</v>
      </c>
      <c r="C206" s="168"/>
      <c r="D206" s="82" t="str">
        <f>IF(データとりまとめシート!D190="","ー",IF(データとりまとめシート!D190=1,"男","女"))</f>
        <v>ー</v>
      </c>
      <c r="E206" s="209" t="str">
        <f>IF(データとりまとめシート!F190="","ー",データとりまとめシート!F190)</f>
        <v>ー</v>
      </c>
      <c r="F206" s="169"/>
      <c r="G206" s="87" t="str">
        <f t="shared" si="14"/>
        <v>ー</v>
      </c>
      <c r="H206" s="81" t="s">
        <v>400</v>
      </c>
      <c r="I206" s="87" t="str">
        <f t="shared" si="15"/>
        <v>ー</v>
      </c>
      <c r="J206" s="82" t="str">
        <f t="shared" si="16"/>
        <v>ー</v>
      </c>
      <c r="K206" s="209" t="str">
        <f>IF(データとりまとめシート!J190="","―",データとりまとめシート!J190)</f>
        <v>―</v>
      </c>
      <c r="L206" s="169"/>
      <c r="M206" s="87" t="str">
        <f t="shared" si="17"/>
        <v>ー</v>
      </c>
      <c r="N206" s="81" t="s">
        <v>400</v>
      </c>
      <c r="O206" s="87" t="str">
        <f t="shared" si="18"/>
        <v>ー</v>
      </c>
      <c r="P206" s="82" t="str">
        <f t="shared" si="19"/>
        <v>ー</v>
      </c>
    </row>
    <row r="207" spans="1:16">
      <c r="A207" s="96" t="str">
        <f>IF(データとりまとめシート!B191="","ー",データとりまとめシート!B191)</f>
        <v>ー</v>
      </c>
      <c r="B207" s="168" t="str">
        <f>IF(A207="ー","ー",データとりまとめシート!C191)</f>
        <v>ー</v>
      </c>
      <c r="C207" s="168"/>
      <c r="D207" s="82" t="str">
        <f>IF(データとりまとめシート!D191="","ー",IF(データとりまとめシート!D191=1,"男","女"))</f>
        <v>ー</v>
      </c>
      <c r="E207" s="209" t="str">
        <f>IF(データとりまとめシート!F191="","ー",データとりまとめシート!F191)</f>
        <v>ー</v>
      </c>
      <c r="F207" s="169"/>
      <c r="G207" s="87" t="str">
        <f t="shared" si="14"/>
        <v>ー</v>
      </c>
      <c r="H207" s="81" t="s">
        <v>400</v>
      </c>
      <c r="I207" s="87" t="str">
        <f t="shared" si="15"/>
        <v>ー</v>
      </c>
      <c r="J207" s="82" t="str">
        <f t="shared" si="16"/>
        <v>ー</v>
      </c>
      <c r="K207" s="209" t="str">
        <f>IF(データとりまとめシート!J191="","―",データとりまとめシート!J191)</f>
        <v>―</v>
      </c>
      <c r="L207" s="169"/>
      <c r="M207" s="87" t="str">
        <f t="shared" si="17"/>
        <v>ー</v>
      </c>
      <c r="N207" s="81" t="s">
        <v>400</v>
      </c>
      <c r="O207" s="87" t="str">
        <f t="shared" si="18"/>
        <v>ー</v>
      </c>
      <c r="P207" s="82" t="str">
        <f t="shared" si="19"/>
        <v>ー</v>
      </c>
    </row>
    <row r="208" spans="1:16">
      <c r="A208" s="96" t="str">
        <f>IF(データとりまとめシート!B192="","ー",データとりまとめシート!B192)</f>
        <v>ー</v>
      </c>
      <c r="B208" s="168" t="str">
        <f>IF(A208="ー","ー",データとりまとめシート!C192)</f>
        <v>ー</v>
      </c>
      <c r="C208" s="168"/>
      <c r="D208" s="82" t="str">
        <f>IF(データとりまとめシート!D192="","ー",IF(データとりまとめシート!D192=1,"男","女"))</f>
        <v>ー</v>
      </c>
      <c r="E208" s="209" t="str">
        <f>IF(データとりまとめシート!F192="","ー",データとりまとめシート!F192)</f>
        <v>ー</v>
      </c>
      <c r="F208" s="169"/>
      <c r="G208" s="87" t="str">
        <f t="shared" si="14"/>
        <v>ー</v>
      </c>
      <c r="H208" s="81" t="s">
        <v>400</v>
      </c>
      <c r="I208" s="87" t="str">
        <f t="shared" si="15"/>
        <v>ー</v>
      </c>
      <c r="J208" s="82" t="str">
        <f t="shared" si="16"/>
        <v>ー</v>
      </c>
      <c r="K208" s="209" t="str">
        <f>IF(データとりまとめシート!J192="","―",データとりまとめシート!J192)</f>
        <v>―</v>
      </c>
      <c r="L208" s="169"/>
      <c r="M208" s="87" t="str">
        <f t="shared" si="17"/>
        <v>ー</v>
      </c>
      <c r="N208" s="81" t="s">
        <v>400</v>
      </c>
      <c r="O208" s="87" t="str">
        <f t="shared" si="18"/>
        <v>ー</v>
      </c>
      <c r="P208" s="82" t="str">
        <f t="shared" si="19"/>
        <v>ー</v>
      </c>
    </row>
    <row r="209" spans="1:16">
      <c r="A209" s="96" t="str">
        <f>IF(データとりまとめシート!B193="","ー",データとりまとめシート!B193)</f>
        <v>ー</v>
      </c>
      <c r="B209" s="168" t="str">
        <f>IF(A209="ー","ー",データとりまとめシート!C193)</f>
        <v>ー</v>
      </c>
      <c r="C209" s="168"/>
      <c r="D209" s="82" t="str">
        <f>IF(データとりまとめシート!D193="","ー",IF(データとりまとめシート!D193=1,"男","女"))</f>
        <v>ー</v>
      </c>
      <c r="E209" s="209" t="str">
        <f>IF(データとりまとめシート!F193="","ー",データとりまとめシート!F193)</f>
        <v>ー</v>
      </c>
      <c r="F209" s="169"/>
      <c r="G209" s="87" t="str">
        <f t="shared" si="14"/>
        <v>ー</v>
      </c>
      <c r="H209" s="81" t="s">
        <v>400</v>
      </c>
      <c r="I209" s="87" t="str">
        <f t="shared" si="15"/>
        <v>ー</v>
      </c>
      <c r="J209" s="82" t="str">
        <f t="shared" si="16"/>
        <v>ー</v>
      </c>
      <c r="K209" s="209" t="str">
        <f>IF(データとりまとめシート!J193="","―",データとりまとめシート!J193)</f>
        <v>―</v>
      </c>
      <c r="L209" s="169"/>
      <c r="M209" s="87" t="str">
        <f t="shared" si="17"/>
        <v>ー</v>
      </c>
      <c r="N209" s="81" t="s">
        <v>400</v>
      </c>
      <c r="O209" s="87" t="str">
        <f t="shared" si="18"/>
        <v>ー</v>
      </c>
      <c r="P209" s="82" t="str">
        <f t="shared" si="19"/>
        <v>ー</v>
      </c>
    </row>
    <row r="210" spans="1:16">
      <c r="A210" s="96" t="str">
        <f>IF(データとりまとめシート!B194="","ー",データとりまとめシート!B194)</f>
        <v>ー</v>
      </c>
      <c r="B210" s="168" t="str">
        <f>IF(A210="ー","ー",データとりまとめシート!C194)</f>
        <v>ー</v>
      </c>
      <c r="C210" s="168"/>
      <c r="D210" s="82" t="str">
        <f>IF(データとりまとめシート!D194="","ー",IF(データとりまとめシート!D194=1,"男","女"))</f>
        <v>ー</v>
      </c>
      <c r="E210" s="209" t="str">
        <f>IF(データとりまとめシート!F194="","ー",データとりまとめシート!F194)</f>
        <v>ー</v>
      </c>
      <c r="F210" s="169"/>
      <c r="G210" s="87" t="str">
        <f t="shared" si="14"/>
        <v>ー</v>
      </c>
      <c r="H210" s="81" t="s">
        <v>400</v>
      </c>
      <c r="I210" s="87" t="str">
        <f t="shared" si="15"/>
        <v>ー</v>
      </c>
      <c r="J210" s="82" t="str">
        <f t="shared" si="16"/>
        <v>ー</v>
      </c>
      <c r="K210" s="209" t="str">
        <f>IF(データとりまとめシート!J194="","―",データとりまとめシート!J194)</f>
        <v>―</v>
      </c>
      <c r="L210" s="169"/>
      <c r="M210" s="87" t="str">
        <f t="shared" si="17"/>
        <v>ー</v>
      </c>
      <c r="N210" s="81" t="s">
        <v>400</v>
      </c>
      <c r="O210" s="87" t="str">
        <f t="shared" si="18"/>
        <v>ー</v>
      </c>
      <c r="P210" s="82" t="str">
        <f t="shared" si="19"/>
        <v>ー</v>
      </c>
    </row>
    <row r="211" spans="1:16">
      <c r="A211" s="96" t="str">
        <f>IF(データとりまとめシート!B195="","ー",データとりまとめシート!B195)</f>
        <v>ー</v>
      </c>
      <c r="B211" s="168" t="str">
        <f>IF(A211="ー","ー",データとりまとめシート!C195)</f>
        <v>ー</v>
      </c>
      <c r="C211" s="168"/>
      <c r="D211" s="82" t="str">
        <f>IF(データとりまとめシート!D195="","ー",IF(データとりまとめシート!D195=1,"男","女"))</f>
        <v>ー</v>
      </c>
      <c r="E211" s="209" t="str">
        <f>IF(データとりまとめシート!F195="","ー",データとりまとめシート!F195)</f>
        <v>ー</v>
      </c>
      <c r="F211" s="169"/>
      <c r="G211" s="87" t="str">
        <f t="shared" si="14"/>
        <v>ー</v>
      </c>
      <c r="H211" s="81" t="s">
        <v>400</v>
      </c>
      <c r="I211" s="87" t="str">
        <f t="shared" si="15"/>
        <v>ー</v>
      </c>
      <c r="J211" s="82" t="str">
        <f t="shared" si="16"/>
        <v>ー</v>
      </c>
      <c r="K211" s="209" t="str">
        <f>IF(データとりまとめシート!J195="","―",データとりまとめシート!J195)</f>
        <v>―</v>
      </c>
      <c r="L211" s="169"/>
      <c r="M211" s="87" t="str">
        <f t="shared" si="17"/>
        <v>ー</v>
      </c>
      <c r="N211" s="81" t="s">
        <v>400</v>
      </c>
      <c r="O211" s="87" t="str">
        <f t="shared" si="18"/>
        <v>ー</v>
      </c>
      <c r="P211" s="82" t="str">
        <f t="shared" si="19"/>
        <v>ー</v>
      </c>
    </row>
    <row r="212" spans="1:16">
      <c r="A212" s="96" t="str">
        <f>IF(データとりまとめシート!B196="","ー",データとりまとめシート!B196)</f>
        <v>ー</v>
      </c>
      <c r="B212" s="168" t="str">
        <f>IF(A212="ー","ー",データとりまとめシート!C196)</f>
        <v>ー</v>
      </c>
      <c r="C212" s="168"/>
      <c r="D212" s="82" t="str">
        <f>IF(データとりまとめシート!D196="","ー",IF(データとりまとめシート!D196=1,"男","女"))</f>
        <v>ー</v>
      </c>
      <c r="E212" s="209" t="str">
        <f>IF(データとりまとめシート!F196="","ー",データとりまとめシート!F196)</f>
        <v>ー</v>
      </c>
      <c r="F212" s="169"/>
      <c r="G212" s="87" t="str">
        <f t="shared" si="14"/>
        <v>ー</v>
      </c>
      <c r="H212" s="81" t="s">
        <v>400</v>
      </c>
      <c r="I212" s="87" t="str">
        <f t="shared" si="15"/>
        <v>ー</v>
      </c>
      <c r="J212" s="82" t="str">
        <f t="shared" si="16"/>
        <v>ー</v>
      </c>
      <c r="K212" s="209" t="str">
        <f>IF(データとりまとめシート!J196="","―",データとりまとめシート!J196)</f>
        <v>―</v>
      </c>
      <c r="L212" s="169"/>
      <c r="M212" s="87" t="str">
        <f t="shared" si="17"/>
        <v>ー</v>
      </c>
      <c r="N212" s="81" t="s">
        <v>400</v>
      </c>
      <c r="O212" s="87" t="str">
        <f t="shared" si="18"/>
        <v>ー</v>
      </c>
      <c r="P212" s="82" t="str">
        <f t="shared" si="19"/>
        <v>ー</v>
      </c>
    </row>
    <row r="213" spans="1:16">
      <c r="A213" s="96" t="str">
        <f>IF(データとりまとめシート!B197="","ー",データとりまとめシート!B197)</f>
        <v>ー</v>
      </c>
      <c r="B213" s="168" t="str">
        <f>IF(A213="ー","ー",データとりまとめシート!C197)</f>
        <v>ー</v>
      </c>
      <c r="C213" s="168"/>
      <c r="D213" s="82" t="str">
        <f>IF(データとりまとめシート!D197="","ー",IF(データとりまとめシート!D197=1,"男","女"))</f>
        <v>ー</v>
      </c>
      <c r="E213" s="209" t="str">
        <f>IF(データとりまとめシート!F197="","ー",データとりまとめシート!F197)</f>
        <v>ー</v>
      </c>
      <c r="F213" s="169"/>
      <c r="G213" s="87" t="str">
        <f t="shared" si="14"/>
        <v>ー</v>
      </c>
      <c r="H213" s="81" t="s">
        <v>400</v>
      </c>
      <c r="I213" s="87" t="str">
        <f t="shared" si="15"/>
        <v>ー</v>
      </c>
      <c r="J213" s="82" t="str">
        <f t="shared" si="16"/>
        <v>ー</v>
      </c>
      <c r="K213" s="209" t="str">
        <f>IF(データとりまとめシート!J197="","―",データとりまとめシート!J197)</f>
        <v>―</v>
      </c>
      <c r="L213" s="169"/>
      <c r="M213" s="87" t="str">
        <f t="shared" si="17"/>
        <v>ー</v>
      </c>
      <c r="N213" s="81" t="s">
        <v>400</v>
      </c>
      <c r="O213" s="87" t="str">
        <f t="shared" si="18"/>
        <v>ー</v>
      </c>
      <c r="P213" s="82" t="str">
        <f t="shared" si="19"/>
        <v>ー</v>
      </c>
    </row>
    <row r="214" spans="1:16">
      <c r="A214" s="96" t="str">
        <f>IF(データとりまとめシート!B198="","ー",データとりまとめシート!B198)</f>
        <v>ー</v>
      </c>
      <c r="B214" s="168" t="str">
        <f>IF(A214="ー","ー",データとりまとめシート!C198)</f>
        <v>ー</v>
      </c>
      <c r="C214" s="168"/>
      <c r="D214" s="82" t="str">
        <f>IF(データとりまとめシート!D198="","ー",IF(データとりまとめシート!D198=1,"男","女"))</f>
        <v>ー</v>
      </c>
      <c r="E214" s="209" t="str">
        <f>IF(データとりまとめシート!F198="","ー",データとりまとめシート!F198)</f>
        <v>ー</v>
      </c>
      <c r="F214" s="169"/>
      <c r="G214" s="87" t="str">
        <f t="shared" si="14"/>
        <v>ー</v>
      </c>
      <c r="H214" s="81" t="s">
        <v>400</v>
      </c>
      <c r="I214" s="87" t="str">
        <f t="shared" si="15"/>
        <v>ー</v>
      </c>
      <c r="J214" s="82" t="str">
        <f t="shared" si="16"/>
        <v>ー</v>
      </c>
      <c r="K214" s="209" t="str">
        <f>IF(データとりまとめシート!J198="","―",データとりまとめシート!J198)</f>
        <v>―</v>
      </c>
      <c r="L214" s="169"/>
      <c r="M214" s="87" t="str">
        <f t="shared" si="17"/>
        <v>ー</v>
      </c>
      <c r="N214" s="81" t="s">
        <v>400</v>
      </c>
      <c r="O214" s="87" t="str">
        <f t="shared" si="18"/>
        <v>ー</v>
      </c>
      <c r="P214" s="82" t="str">
        <f t="shared" si="19"/>
        <v>ー</v>
      </c>
    </row>
    <row r="215" spans="1:16">
      <c r="A215" s="96" t="str">
        <f>IF(データとりまとめシート!B199="","ー",データとりまとめシート!B199)</f>
        <v>ー</v>
      </c>
      <c r="B215" s="168" t="str">
        <f>IF(A215="ー","ー",データとりまとめシート!C199)</f>
        <v>ー</v>
      </c>
      <c r="C215" s="168"/>
      <c r="D215" s="82" t="str">
        <f>IF(データとりまとめシート!D199="","ー",IF(データとりまとめシート!D199=1,"男","女"))</f>
        <v>ー</v>
      </c>
      <c r="E215" s="209" t="str">
        <f>IF(データとりまとめシート!F199="","ー",データとりまとめシート!F199)</f>
        <v>ー</v>
      </c>
      <c r="F215" s="169"/>
      <c r="G215" s="87" t="str">
        <f t="shared" si="14"/>
        <v>ー</v>
      </c>
      <c r="H215" s="81" t="s">
        <v>400</v>
      </c>
      <c r="I215" s="87" t="str">
        <f t="shared" si="15"/>
        <v>ー</v>
      </c>
      <c r="J215" s="82" t="str">
        <f t="shared" si="16"/>
        <v>ー</v>
      </c>
      <c r="K215" s="209" t="str">
        <f>IF(データとりまとめシート!J199="","―",データとりまとめシート!J199)</f>
        <v>―</v>
      </c>
      <c r="L215" s="169"/>
      <c r="M215" s="87" t="str">
        <f t="shared" si="17"/>
        <v>ー</v>
      </c>
      <c r="N215" s="81" t="s">
        <v>400</v>
      </c>
      <c r="O215" s="87" t="str">
        <f t="shared" si="18"/>
        <v>ー</v>
      </c>
      <c r="P215" s="82" t="str">
        <f t="shared" si="19"/>
        <v>ー</v>
      </c>
    </row>
    <row r="216" spans="1:16">
      <c r="A216" s="96" t="str">
        <f>IF(データとりまとめシート!B200="","ー",データとりまとめシート!B200)</f>
        <v>ー</v>
      </c>
      <c r="B216" s="168" t="str">
        <f>IF(A216="ー","ー",データとりまとめシート!C200)</f>
        <v>ー</v>
      </c>
      <c r="C216" s="168"/>
      <c r="D216" s="82" t="str">
        <f>IF(データとりまとめシート!D200="","ー",IF(データとりまとめシート!D200=1,"男","女"))</f>
        <v>ー</v>
      </c>
      <c r="E216" s="209" t="str">
        <f>IF(データとりまとめシート!F200="","ー",データとりまとめシート!F200)</f>
        <v>ー</v>
      </c>
      <c r="F216" s="169"/>
      <c r="G216" s="87" t="str">
        <f t="shared" si="14"/>
        <v>ー</v>
      </c>
      <c r="H216" s="81" t="s">
        <v>400</v>
      </c>
      <c r="I216" s="87" t="str">
        <f t="shared" si="15"/>
        <v>ー</v>
      </c>
      <c r="J216" s="82" t="str">
        <f t="shared" si="16"/>
        <v>ー</v>
      </c>
      <c r="K216" s="209" t="str">
        <f>IF(データとりまとめシート!J200="","―",データとりまとめシート!J200)</f>
        <v>―</v>
      </c>
      <c r="L216" s="169"/>
      <c r="M216" s="87" t="str">
        <f t="shared" si="17"/>
        <v>ー</v>
      </c>
      <c r="N216" s="81" t="s">
        <v>400</v>
      </c>
      <c r="O216" s="87" t="str">
        <f t="shared" si="18"/>
        <v>ー</v>
      </c>
      <c r="P216" s="82" t="str">
        <f t="shared" si="19"/>
        <v>ー</v>
      </c>
    </row>
    <row r="217" spans="1:16">
      <c r="A217" s="96" t="str">
        <f>IF(データとりまとめシート!B201="","ー",データとりまとめシート!B201)</f>
        <v>ー</v>
      </c>
      <c r="B217" s="168" t="str">
        <f>IF(A217="ー","ー",データとりまとめシート!C201)</f>
        <v>ー</v>
      </c>
      <c r="C217" s="168"/>
      <c r="D217" s="82" t="str">
        <f>IF(データとりまとめシート!D201="","ー",IF(データとりまとめシート!D201=1,"男","女"))</f>
        <v>ー</v>
      </c>
      <c r="E217" s="209" t="str">
        <f>IF(データとりまとめシート!F201="","ー",データとりまとめシート!F201)</f>
        <v>ー</v>
      </c>
      <c r="F217" s="169"/>
      <c r="G217" s="87" t="str">
        <f t="shared" si="14"/>
        <v>ー</v>
      </c>
      <c r="H217" s="81" t="s">
        <v>400</v>
      </c>
      <c r="I217" s="87" t="str">
        <f t="shared" si="15"/>
        <v>ー</v>
      </c>
      <c r="J217" s="82" t="str">
        <f t="shared" si="16"/>
        <v>ー</v>
      </c>
      <c r="K217" s="209" t="str">
        <f>IF(データとりまとめシート!J201="","―",データとりまとめシート!J201)</f>
        <v>―</v>
      </c>
      <c r="L217" s="169"/>
      <c r="M217" s="87" t="str">
        <f t="shared" si="17"/>
        <v>ー</v>
      </c>
      <c r="N217" s="81" t="s">
        <v>400</v>
      </c>
      <c r="O217" s="87" t="str">
        <f t="shared" si="18"/>
        <v>ー</v>
      </c>
      <c r="P217" s="82" t="str">
        <f t="shared" si="19"/>
        <v>ー</v>
      </c>
    </row>
    <row r="218" spans="1:16">
      <c r="A218" s="96" t="str">
        <f>IF(データとりまとめシート!B202="","ー",データとりまとめシート!B202)</f>
        <v>ー</v>
      </c>
      <c r="B218" s="168" t="str">
        <f>IF(A218="ー","ー",データとりまとめシート!C202)</f>
        <v>ー</v>
      </c>
      <c r="C218" s="168"/>
      <c r="D218" s="82" t="str">
        <f>IF(データとりまとめシート!D202="","ー",IF(データとりまとめシート!D202=1,"男","女"))</f>
        <v>ー</v>
      </c>
      <c r="E218" s="209" t="str">
        <f>IF(データとりまとめシート!F202="","ー",データとりまとめシート!F202)</f>
        <v>ー</v>
      </c>
      <c r="F218" s="169"/>
      <c r="G218" s="87" t="str">
        <f t="shared" si="14"/>
        <v>ー</v>
      </c>
      <c r="H218" s="81" t="s">
        <v>400</v>
      </c>
      <c r="I218" s="87" t="str">
        <f t="shared" si="15"/>
        <v>ー</v>
      </c>
      <c r="J218" s="82" t="str">
        <f t="shared" si="16"/>
        <v>ー</v>
      </c>
      <c r="K218" s="209" t="str">
        <f>IF(データとりまとめシート!J202="","―",データとりまとめシート!J202)</f>
        <v>―</v>
      </c>
      <c r="L218" s="169"/>
      <c r="M218" s="87" t="str">
        <f t="shared" si="17"/>
        <v>ー</v>
      </c>
      <c r="N218" s="81" t="s">
        <v>400</v>
      </c>
      <c r="O218" s="87" t="str">
        <f t="shared" si="18"/>
        <v>ー</v>
      </c>
      <c r="P218" s="82" t="str">
        <f t="shared" si="19"/>
        <v>ー</v>
      </c>
    </row>
    <row r="219" spans="1:16">
      <c r="A219" s="96" t="str">
        <f>IF(データとりまとめシート!B203="","ー",データとりまとめシート!B203)</f>
        <v>ー</v>
      </c>
      <c r="B219" s="168" t="str">
        <f>IF(A219="ー","ー",データとりまとめシート!C203)</f>
        <v>ー</v>
      </c>
      <c r="C219" s="168"/>
      <c r="D219" s="82" t="str">
        <f>IF(データとりまとめシート!D203="","ー",IF(データとりまとめシート!D203=1,"男","女"))</f>
        <v>ー</v>
      </c>
      <c r="E219" s="209" t="str">
        <f>IF(データとりまとめシート!F203="","ー",データとりまとめシート!F203)</f>
        <v>ー</v>
      </c>
      <c r="F219" s="169"/>
      <c r="G219" s="87" t="str">
        <f t="shared" si="14"/>
        <v>ー</v>
      </c>
      <c r="H219" s="81" t="s">
        <v>400</v>
      </c>
      <c r="I219" s="87" t="str">
        <f t="shared" si="15"/>
        <v>ー</v>
      </c>
      <c r="J219" s="82" t="str">
        <f t="shared" si="16"/>
        <v>ー</v>
      </c>
      <c r="K219" s="209" t="str">
        <f>IF(データとりまとめシート!J203="","―",データとりまとめシート!J203)</f>
        <v>―</v>
      </c>
      <c r="L219" s="169"/>
      <c r="M219" s="87" t="str">
        <f t="shared" si="17"/>
        <v>ー</v>
      </c>
      <c r="N219" s="81" t="s">
        <v>400</v>
      </c>
      <c r="O219" s="87" t="str">
        <f t="shared" si="18"/>
        <v>ー</v>
      </c>
      <c r="P219" s="82" t="str">
        <f t="shared" si="19"/>
        <v>ー</v>
      </c>
    </row>
    <row r="220" spans="1:16">
      <c r="A220" s="96" t="str">
        <f>IF(データとりまとめシート!B204="","ー",データとりまとめシート!B204)</f>
        <v>ー</v>
      </c>
      <c r="B220" s="168" t="str">
        <f>IF(A220="ー","ー",データとりまとめシート!C204)</f>
        <v>ー</v>
      </c>
      <c r="C220" s="168"/>
      <c r="D220" s="82" t="str">
        <f>IF(データとりまとめシート!D204="","ー",IF(データとりまとめシート!D204=1,"男","女"))</f>
        <v>ー</v>
      </c>
      <c r="E220" s="209" t="str">
        <f>IF(データとりまとめシート!F204="","ー",データとりまとめシート!F204)</f>
        <v>ー</v>
      </c>
      <c r="F220" s="169"/>
      <c r="G220" s="87" t="str">
        <f t="shared" si="14"/>
        <v>ー</v>
      </c>
      <c r="H220" s="81" t="s">
        <v>400</v>
      </c>
      <c r="I220" s="87" t="str">
        <f t="shared" si="15"/>
        <v>ー</v>
      </c>
      <c r="J220" s="82" t="str">
        <f t="shared" si="16"/>
        <v>ー</v>
      </c>
      <c r="K220" s="209" t="str">
        <f>IF(データとりまとめシート!J204="","―",データとりまとめシート!J204)</f>
        <v>―</v>
      </c>
      <c r="L220" s="169"/>
      <c r="M220" s="87" t="str">
        <f t="shared" si="17"/>
        <v>ー</v>
      </c>
      <c r="N220" s="81" t="s">
        <v>400</v>
      </c>
      <c r="O220" s="87" t="str">
        <f t="shared" si="18"/>
        <v>ー</v>
      </c>
      <c r="P220" s="82" t="str">
        <f t="shared" si="19"/>
        <v>ー</v>
      </c>
    </row>
    <row r="221" spans="1:16">
      <c r="A221" s="96" t="str">
        <f>IF(データとりまとめシート!B205="","ー",データとりまとめシート!B205)</f>
        <v>ー</v>
      </c>
      <c r="B221" s="168" t="str">
        <f>IF(A221="ー","ー",データとりまとめシート!C205)</f>
        <v>ー</v>
      </c>
      <c r="C221" s="168"/>
      <c r="D221" s="82" t="str">
        <f>IF(データとりまとめシート!D205="","ー",IF(データとりまとめシート!D205=1,"男","女"))</f>
        <v>ー</v>
      </c>
      <c r="E221" s="209" t="str">
        <f>IF(データとりまとめシート!F205="","ー",データとりまとめシート!F205)</f>
        <v>ー</v>
      </c>
      <c r="F221" s="169"/>
      <c r="G221" s="87" t="str">
        <f t="shared" si="14"/>
        <v>ー</v>
      </c>
      <c r="H221" s="81" t="s">
        <v>400</v>
      </c>
      <c r="I221" s="87" t="str">
        <f t="shared" si="15"/>
        <v>ー</v>
      </c>
      <c r="J221" s="82" t="str">
        <f t="shared" si="16"/>
        <v>ー</v>
      </c>
      <c r="K221" s="209" t="str">
        <f>IF(データとりまとめシート!J205="","―",データとりまとめシート!J205)</f>
        <v>―</v>
      </c>
      <c r="L221" s="169"/>
      <c r="M221" s="87" t="str">
        <f t="shared" si="17"/>
        <v>ー</v>
      </c>
      <c r="N221" s="81" t="s">
        <v>400</v>
      </c>
      <c r="O221" s="87" t="str">
        <f t="shared" si="18"/>
        <v>ー</v>
      </c>
      <c r="P221" s="82" t="str">
        <f t="shared" si="19"/>
        <v>ー</v>
      </c>
    </row>
    <row r="222" spans="1:16">
      <c r="A222" s="96" t="str">
        <f>IF(データとりまとめシート!B206="","ー",データとりまとめシート!B206)</f>
        <v>ー</v>
      </c>
      <c r="B222" s="168" t="str">
        <f>IF(A222="ー","ー",データとりまとめシート!C206)</f>
        <v>ー</v>
      </c>
      <c r="C222" s="168"/>
      <c r="D222" s="82" t="str">
        <f>IF(データとりまとめシート!D206="","ー",IF(データとりまとめシート!D206=1,"男","女"))</f>
        <v>ー</v>
      </c>
      <c r="E222" s="209" t="str">
        <f>IF(データとりまとめシート!F206="","ー",データとりまとめシート!F206)</f>
        <v>ー</v>
      </c>
      <c r="F222" s="169"/>
      <c r="G222" s="87" t="str">
        <f t="shared" ref="G222:G227" si="20">IF($A222="ー","ー","")</f>
        <v>ー</v>
      </c>
      <c r="H222" s="81" t="s">
        <v>400</v>
      </c>
      <c r="I222" s="87" t="str">
        <f t="shared" ref="I222:I227" si="21">IF($A222="ー","ー","")</f>
        <v>ー</v>
      </c>
      <c r="J222" s="82" t="str">
        <f t="shared" ref="J222:J227" si="22">IF(A222="ー","ー","")</f>
        <v>ー</v>
      </c>
      <c r="K222" s="209" t="str">
        <f>IF(データとりまとめシート!J206="","―",データとりまとめシート!J206)</f>
        <v>―</v>
      </c>
      <c r="L222" s="169"/>
      <c r="M222" s="87" t="str">
        <f t="shared" ref="M222:M227" si="23">IF($A222="ー","ー","")</f>
        <v>ー</v>
      </c>
      <c r="N222" s="81" t="s">
        <v>400</v>
      </c>
      <c r="O222" s="87" t="str">
        <f t="shared" ref="O222:O227" si="24">IF($A222="ー","ー","")</f>
        <v>ー</v>
      </c>
      <c r="P222" s="82" t="str">
        <f t="shared" ref="P222:P227" si="25">IF(A222="ー","ー","")</f>
        <v>ー</v>
      </c>
    </row>
    <row r="223" spans="1:16">
      <c r="A223" s="96" t="str">
        <f>IF(データとりまとめシート!B207="","ー",データとりまとめシート!B207)</f>
        <v>ー</v>
      </c>
      <c r="B223" s="168" t="str">
        <f>IF(A223="ー","ー",データとりまとめシート!C207)</f>
        <v>ー</v>
      </c>
      <c r="C223" s="168"/>
      <c r="D223" s="82" t="str">
        <f>IF(データとりまとめシート!D207="","ー",IF(データとりまとめシート!D207=1,"男","女"))</f>
        <v>ー</v>
      </c>
      <c r="E223" s="209" t="str">
        <f>IF(データとりまとめシート!F207="","ー",データとりまとめシート!F207)</f>
        <v>ー</v>
      </c>
      <c r="F223" s="169"/>
      <c r="G223" s="87" t="str">
        <f t="shared" si="20"/>
        <v>ー</v>
      </c>
      <c r="H223" s="81" t="s">
        <v>400</v>
      </c>
      <c r="I223" s="87" t="str">
        <f t="shared" si="21"/>
        <v>ー</v>
      </c>
      <c r="J223" s="82" t="str">
        <f t="shared" si="22"/>
        <v>ー</v>
      </c>
      <c r="K223" s="209" t="str">
        <f>IF(データとりまとめシート!J207="","―",データとりまとめシート!J207)</f>
        <v>―</v>
      </c>
      <c r="L223" s="169"/>
      <c r="M223" s="87" t="str">
        <f t="shared" si="23"/>
        <v>ー</v>
      </c>
      <c r="N223" s="81" t="s">
        <v>400</v>
      </c>
      <c r="O223" s="87" t="str">
        <f t="shared" si="24"/>
        <v>ー</v>
      </c>
      <c r="P223" s="82" t="str">
        <f t="shared" si="25"/>
        <v>ー</v>
      </c>
    </row>
    <row r="224" spans="1:16">
      <c r="A224" s="96" t="str">
        <f>IF(データとりまとめシート!B208="","ー",データとりまとめシート!B208)</f>
        <v>ー</v>
      </c>
      <c r="B224" s="168" t="str">
        <f>IF(A224="ー","ー",データとりまとめシート!C208)</f>
        <v>ー</v>
      </c>
      <c r="C224" s="168"/>
      <c r="D224" s="82" t="str">
        <f>IF(データとりまとめシート!D208="","ー",IF(データとりまとめシート!D208=1,"男","女"))</f>
        <v>ー</v>
      </c>
      <c r="E224" s="209" t="str">
        <f>IF(データとりまとめシート!F208="","ー",データとりまとめシート!F208)</f>
        <v>ー</v>
      </c>
      <c r="F224" s="169"/>
      <c r="G224" s="87" t="str">
        <f t="shared" si="20"/>
        <v>ー</v>
      </c>
      <c r="H224" s="81" t="s">
        <v>400</v>
      </c>
      <c r="I224" s="87" t="str">
        <f t="shared" si="21"/>
        <v>ー</v>
      </c>
      <c r="J224" s="82" t="str">
        <f t="shared" si="22"/>
        <v>ー</v>
      </c>
      <c r="K224" s="209" t="str">
        <f>IF(データとりまとめシート!J208="","―",データとりまとめシート!J208)</f>
        <v>―</v>
      </c>
      <c r="L224" s="169"/>
      <c r="M224" s="87" t="str">
        <f t="shared" si="23"/>
        <v>ー</v>
      </c>
      <c r="N224" s="81" t="s">
        <v>400</v>
      </c>
      <c r="O224" s="87" t="str">
        <f t="shared" si="24"/>
        <v>ー</v>
      </c>
      <c r="P224" s="82" t="str">
        <f t="shared" si="25"/>
        <v>ー</v>
      </c>
    </row>
    <row r="225" spans="1:16">
      <c r="A225" s="96" t="str">
        <f>IF(データとりまとめシート!B209="","ー",データとりまとめシート!B209)</f>
        <v>ー</v>
      </c>
      <c r="B225" s="168" t="str">
        <f>IF(A225="ー","ー",データとりまとめシート!C209)</f>
        <v>ー</v>
      </c>
      <c r="C225" s="168"/>
      <c r="D225" s="82" t="str">
        <f>IF(データとりまとめシート!D209="","ー",IF(データとりまとめシート!D209=1,"男","女"))</f>
        <v>ー</v>
      </c>
      <c r="E225" s="209" t="str">
        <f>IF(データとりまとめシート!F209="","ー",データとりまとめシート!F209)</f>
        <v>ー</v>
      </c>
      <c r="F225" s="169"/>
      <c r="G225" s="87" t="str">
        <f t="shared" si="20"/>
        <v>ー</v>
      </c>
      <c r="H225" s="81" t="s">
        <v>400</v>
      </c>
      <c r="I225" s="87" t="str">
        <f t="shared" si="21"/>
        <v>ー</v>
      </c>
      <c r="J225" s="82" t="str">
        <f t="shared" si="22"/>
        <v>ー</v>
      </c>
      <c r="K225" s="209" t="str">
        <f>IF(データとりまとめシート!J209="","―",データとりまとめシート!J209)</f>
        <v>―</v>
      </c>
      <c r="L225" s="169"/>
      <c r="M225" s="87" t="str">
        <f t="shared" si="23"/>
        <v>ー</v>
      </c>
      <c r="N225" s="81" t="s">
        <v>400</v>
      </c>
      <c r="O225" s="87" t="str">
        <f t="shared" si="24"/>
        <v>ー</v>
      </c>
      <c r="P225" s="82" t="str">
        <f t="shared" si="25"/>
        <v>ー</v>
      </c>
    </row>
    <row r="226" spans="1:16">
      <c r="A226" s="96" t="str">
        <f>IF(データとりまとめシート!B210="","ー",データとりまとめシート!B210)</f>
        <v>ー</v>
      </c>
      <c r="B226" s="168" t="str">
        <f>IF(A226="ー","ー",データとりまとめシート!C210)</f>
        <v>ー</v>
      </c>
      <c r="C226" s="168"/>
      <c r="D226" s="82" t="str">
        <f>IF(データとりまとめシート!D210="","ー",IF(データとりまとめシート!D210=1,"男","女"))</f>
        <v>ー</v>
      </c>
      <c r="E226" s="209" t="str">
        <f>IF(データとりまとめシート!F210="","ー",データとりまとめシート!F210)</f>
        <v>ー</v>
      </c>
      <c r="F226" s="169"/>
      <c r="G226" s="87" t="str">
        <f t="shared" si="20"/>
        <v>ー</v>
      </c>
      <c r="H226" s="81" t="s">
        <v>400</v>
      </c>
      <c r="I226" s="87" t="str">
        <f t="shared" si="21"/>
        <v>ー</v>
      </c>
      <c r="J226" s="82" t="str">
        <f t="shared" si="22"/>
        <v>ー</v>
      </c>
      <c r="K226" s="209" t="str">
        <f>IF(データとりまとめシート!J210="","―",データとりまとめシート!J210)</f>
        <v>―</v>
      </c>
      <c r="L226" s="169"/>
      <c r="M226" s="87" t="str">
        <f t="shared" si="23"/>
        <v>ー</v>
      </c>
      <c r="N226" s="81" t="s">
        <v>400</v>
      </c>
      <c r="O226" s="87" t="str">
        <f t="shared" si="24"/>
        <v>ー</v>
      </c>
      <c r="P226" s="82" t="str">
        <f t="shared" si="25"/>
        <v>ー</v>
      </c>
    </row>
    <row r="227" spans="1:16" ht="19.5" thickBot="1">
      <c r="A227" s="97" t="str">
        <f>IF(データとりまとめシート!B211="","ー",データとりまとめシート!B211)</f>
        <v>ー</v>
      </c>
      <c r="B227" s="199" t="str">
        <f>IF(A227="ー","ー",データとりまとめシート!C211)</f>
        <v>ー</v>
      </c>
      <c r="C227" s="199"/>
      <c r="D227" s="83" t="str">
        <f>IF(データとりまとめシート!D211="","ー",IF(データとりまとめシート!D211=1,"男","女"))</f>
        <v>ー</v>
      </c>
      <c r="E227" s="211" t="str">
        <f>IF(データとりまとめシート!F211="","ー",データとりまとめシート!F211)</f>
        <v>ー</v>
      </c>
      <c r="F227" s="212"/>
      <c r="G227" s="107" t="str">
        <f t="shared" si="20"/>
        <v>ー</v>
      </c>
      <c r="H227" s="86" t="s">
        <v>400</v>
      </c>
      <c r="I227" s="107" t="str">
        <f t="shared" si="21"/>
        <v>ー</v>
      </c>
      <c r="J227" s="83" t="str">
        <f t="shared" si="22"/>
        <v>ー</v>
      </c>
      <c r="K227" s="211" t="str">
        <f>IF(データとりまとめシート!J211="","―",データとりまとめシート!J211)</f>
        <v>―</v>
      </c>
      <c r="L227" s="212"/>
      <c r="M227" s="107" t="str">
        <f t="shared" si="23"/>
        <v>ー</v>
      </c>
      <c r="N227" s="86" t="s">
        <v>400</v>
      </c>
      <c r="O227" s="107" t="str">
        <f t="shared" si="24"/>
        <v>ー</v>
      </c>
      <c r="P227" s="82" t="str">
        <f t="shared" si="25"/>
        <v>ー</v>
      </c>
    </row>
  </sheetData>
  <protectedRanges>
    <protectedRange sqref="N3 G7 I7 K7 C9 B12 B15 F18:G18 E17:E18 I12 I14 I16" name="範囲1"/>
  </protectedRanges>
  <mergeCells count="631">
    <mergeCell ref="N21:N26"/>
    <mergeCell ref="O21:O26"/>
    <mergeCell ref="P21:P26"/>
    <mergeCell ref="N12:Q16"/>
    <mergeCell ref="B226:C226"/>
    <mergeCell ref="E226:F226"/>
    <mergeCell ref="K226:L226"/>
    <mergeCell ref="B227:C227"/>
    <mergeCell ref="E227:F227"/>
    <mergeCell ref="K227:L227"/>
    <mergeCell ref="B224:C224"/>
    <mergeCell ref="E224:F224"/>
    <mergeCell ref="K224:L224"/>
    <mergeCell ref="B225:C225"/>
    <mergeCell ref="E225:F225"/>
    <mergeCell ref="K225:L225"/>
    <mergeCell ref="B222:C222"/>
    <mergeCell ref="E222:F222"/>
    <mergeCell ref="K222:L222"/>
    <mergeCell ref="B223:C223"/>
    <mergeCell ref="E223:F223"/>
    <mergeCell ref="K223:L223"/>
    <mergeCell ref="B220:C220"/>
    <mergeCell ref="E220:F220"/>
    <mergeCell ref="K220:L220"/>
    <mergeCell ref="B221:C221"/>
    <mergeCell ref="E221:F221"/>
    <mergeCell ref="K221:L221"/>
    <mergeCell ref="B218:C218"/>
    <mergeCell ref="E218:F218"/>
    <mergeCell ref="K218:L218"/>
    <mergeCell ref="B219:C219"/>
    <mergeCell ref="E219:F219"/>
    <mergeCell ref="K219:L219"/>
    <mergeCell ref="B216:C216"/>
    <mergeCell ref="E216:F216"/>
    <mergeCell ref="K216:L216"/>
    <mergeCell ref="B217:C217"/>
    <mergeCell ref="E217:F217"/>
    <mergeCell ref="K217:L217"/>
    <mergeCell ref="B214:C214"/>
    <mergeCell ref="E214:F214"/>
    <mergeCell ref="K214:L214"/>
    <mergeCell ref="B215:C215"/>
    <mergeCell ref="E215:F215"/>
    <mergeCell ref="K215:L215"/>
    <mergeCell ref="B212:C212"/>
    <mergeCell ref="E212:F212"/>
    <mergeCell ref="K212:L212"/>
    <mergeCell ref="B213:C213"/>
    <mergeCell ref="E213:F213"/>
    <mergeCell ref="K213:L213"/>
    <mergeCell ref="B210:C210"/>
    <mergeCell ref="E210:F210"/>
    <mergeCell ref="K210:L210"/>
    <mergeCell ref="B211:C211"/>
    <mergeCell ref="E211:F211"/>
    <mergeCell ref="K211:L211"/>
    <mergeCell ref="B208:C208"/>
    <mergeCell ref="E208:F208"/>
    <mergeCell ref="K208:L208"/>
    <mergeCell ref="B209:C209"/>
    <mergeCell ref="E209:F209"/>
    <mergeCell ref="K209:L209"/>
    <mergeCell ref="B206:C206"/>
    <mergeCell ref="E206:F206"/>
    <mergeCell ref="K206:L206"/>
    <mergeCell ref="B207:C207"/>
    <mergeCell ref="E207:F207"/>
    <mergeCell ref="K207:L207"/>
    <mergeCell ref="B204:C204"/>
    <mergeCell ref="E204:F204"/>
    <mergeCell ref="K204:L204"/>
    <mergeCell ref="B205:C205"/>
    <mergeCell ref="E205:F205"/>
    <mergeCell ref="K205:L205"/>
    <mergeCell ref="B202:C202"/>
    <mergeCell ref="E202:F202"/>
    <mergeCell ref="K202:L202"/>
    <mergeCell ref="B203:C203"/>
    <mergeCell ref="E203:F203"/>
    <mergeCell ref="K203:L203"/>
    <mergeCell ref="B200:C200"/>
    <mergeCell ref="E200:F200"/>
    <mergeCell ref="K200:L200"/>
    <mergeCell ref="B201:C201"/>
    <mergeCell ref="E201:F201"/>
    <mergeCell ref="K201:L201"/>
    <mergeCell ref="B198:C198"/>
    <mergeCell ref="E198:F198"/>
    <mergeCell ref="K198:L198"/>
    <mergeCell ref="B199:C199"/>
    <mergeCell ref="E199:F199"/>
    <mergeCell ref="K199:L199"/>
    <mergeCell ref="B196:C196"/>
    <mergeCell ref="E196:F196"/>
    <mergeCell ref="K196:L196"/>
    <mergeCell ref="B197:C197"/>
    <mergeCell ref="E197:F197"/>
    <mergeCell ref="K197:L197"/>
    <mergeCell ref="B194:C194"/>
    <mergeCell ref="E194:F194"/>
    <mergeCell ref="K194:L194"/>
    <mergeCell ref="B195:C195"/>
    <mergeCell ref="E195:F195"/>
    <mergeCell ref="K195:L195"/>
    <mergeCell ref="B192:C192"/>
    <mergeCell ref="E192:F192"/>
    <mergeCell ref="K192:L192"/>
    <mergeCell ref="B193:C193"/>
    <mergeCell ref="E193:F193"/>
    <mergeCell ref="K193:L193"/>
    <mergeCell ref="B190:C190"/>
    <mergeCell ref="E190:F190"/>
    <mergeCell ref="K190:L190"/>
    <mergeCell ref="B191:C191"/>
    <mergeCell ref="E191:F191"/>
    <mergeCell ref="K191:L191"/>
    <mergeCell ref="B188:C188"/>
    <mergeCell ref="E188:F188"/>
    <mergeCell ref="K188:L188"/>
    <mergeCell ref="B189:C189"/>
    <mergeCell ref="E189:F189"/>
    <mergeCell ref="K189:L189"/>
    <mergeCell ref="B186:C186"/>
    <mergeCell ref="E186:F186"/>
    <mergeCell ref="K186:L186"/>
    <mergeCell ref="B187:C187"/>
    <mergeCell ref="E187:F187"/>
    <mergeCell ref="K187:L187"/>
    <mergeCell ref="B184:C184"/>
    <mergeCell ref="E184:F184"/>
    <mergeCell ref="K184:L184"/>
    <mergeCell ref="B185:C185"/>
    <mergeCell ref="E185:F185"/>
    <mergeCell ref="K185:L185"/>
    <mergeCell ref="B182:C182"/>
    <mergeCell ref="E182:F182"/>
    <mergeCell ref="K182:L182"/>
    <mergeCell ref="B183:C183"/>
    <mergeCell ref="E183:F183"/>
    <mergeCell ref="K183:L183"/>
    <mergeCell ref="B180:C180"/>
    <mergeCell ref="E180:F180"/>
    <mergeCell ref="K180:L180"/>
    <mergeCell ref="B181:C181"/>
    <mergeCell ref="E181:F181"/>
    <mergeCell ref="K181:L181"/>
    <mergeCell ref="B178:C178"/>
    <mergeCell ref="E178:F178"/>
    <mergeCell ref="K178:L178"/>
    <mergeCell ref="B179:C179"/>
    <mergeCell ref="E179:F179"/>
    <mergeCell ref="K179:L179"/>
    <mergeCell ref="B176:C176"/>
    <mergeCell ref="E176:F176"/>
    <mergeCell ref="K176:L176"/>
    <mergeCell ref="B177:C177"/>
    <mergeCell ref="E177:F177"/>
    <mergeCell ref="K177:L177"/>
    <mergeCell ref="B174:C174"/>
    <mergeCell ref="E174:F174"/>
    <mergeCell ref="K174:L174"/>
    <mergeCell ref="B175:C175"/>
    <mergeCell ref="E175:F175"/>
    <mergeCell ref="K175:L175"/>
    <mergeCell ref="B172:C172"/>
    <mergeCell ref="E172:F172"/>
    <mergeCell ref="K172:L172"/>
    <mergeCell ref="B173:C173"/>
    <mergeCell ref="E173:F173"/>
    <mergeCell ref="K173:L173"/>
    <mergeCell ref="B170:C170"/>
    <mergeCell ref="E170:F170"/>
    <mergeCell ref="K170:L170"/>
    <mergeCell ref="B171:C171"/>
    <mergeCell ref="E171:F171"/>
    <mergeCell ref="K171:L171"/>
    <mergeCell ref="B168:C168"/>
    <mergeCell ref="E168:F168"/>
    <mergeCell ref="K168:L168"/>
    <mergeCell ref="B169:C169"/>
    <mergeCell ref="E169:F169"/>
    <mergeCell ref="K169:L169"/>
    <mergeCell ref="B166:C166"/>
    <mergeCell ref="E166:F166"/>
    <mergeCell ref="K166:L166"/>
    <mergeCell ref="B167:C167"/>
    <mergeCell ref="E167:F167"/>
    <mergeCell ref="K167:L167"/>
    <mergeCell ref="B164:C164"/>
    <mergeCell ref="E164:F164"/>
    <mergeCell ref="K164:L164"/>
    <mergeCell ref="B165:C165"/>
    <mergeCell ref="E165:F165"/>
    <mergeCell ref="K165:L165"/>
    <mergeCell ref="B162:C162"/>
    <mergeCell ref="E162:F162"/>
    <mergeCell ref="K162:L162"/>
    <mergeCell ref="B163:C163"/>
    <mergeCell ref="E163:F163"/>
    <mergeCell ref="K163:L163"/>
    <mergeCell ref="B160:C160"/>
    <mergeCell ref="E160:F160"/>
    <mergeCell ref="K160:L160"/>
    <mergeCell ref="B161:C161"/>
    <mergeCell ref="E161:F161"/>
    <mergeCell ref="K161:L161"/>
    <mergeCell ref="B158:C158"/>
    <mergeCell ref="E158:F158"/>
    <mergeCell ref="K158:L158"/>
    <mergeCell ref="B159:C159"/>
    <mergeCell ref="E159:F159"/>
    <mergeCell ref="K159:L159"/>
    <mergeCell ref="B156:C156"/>
    <mergeCell ref="E156:F156"/>
    <mergeCell ref="K156:L156"/>
    <mergeCell ref="B157:C157"/>
    <mergeCell ref="E157:F157"/>
    <mergeCell ref="K157:L157"/>
    <mergeCell ref="B154:C154"/>
    <mergeCell ref="E154:F154"/>
    <mergeCell ref="K154:L154"/>
    <mergeCell ref="B155:C155"/>
    <mergeCell ref="E155:F155"/>
    <mergeCell ref="K155:L155"/>
    <mergeCell ref="B152:C152"/>
    <mergeCell ref="E152:F152"/>
    <mergeCell ref="K152:L152"/>
    <mergeCell ref="B153:C153"/>
    <mergeCell ref="E153:F153"/>
    <mergeCell ref="K153:L153"/>
    <mergeCell ref="B150:C150"/>
    <mergeCell ref="E150:F150"/>
    <mergeCell ref="K150:L150"/>
    <mergeCell ref="B151:C151"/>
    <mergeCell ref="E151:F151"/>
    <mergeCell ref="K151:L151"/>
    <mergeCell ref="B148:C148"/>
    <mergeCell ref="E148:F148"/>
    <mergeCell ref="K148:L148"/>
    <mergeCell ref="B149:C149"/>
    <mergeCell ref="E149:F149"/>
    <mergeCell ref="K149:L149"/>
    <mergeCell ref="B146:C146"/>
    <mergeCell ref="E146:F146"/>
    <mergeCell ref="K146:L146"/>
    <mergeCell ref="B147:C147"/>
    <mergeCell ref="E147:F147"/>
    <mergeCell ref="K147:L147"/>
    <mergeCell ref="B144:C144"/>
    <mergeCell ref="E144:F144"/>
    <mergeCell ref="K144:L144"/>
    <mergeCell ref="B145:C145"/>
    <mergeCell ref="E145:F145"/>
    <mergeCell ref="K145:L145"/>
    <mergeCell ref="B142:C142"/>
    <mergeCell ref="E142:F142"/>
    <mergeCell ref="K142:L142"/>
    <mergeCell ref="B143:C143"/>
    <mergeCell ref="E143:F143"/>
    <mergeCell ref="K143:L143"/>
    <mergeCell ref="B140:C140"/>
    <mergeCell ref="E140:F140"/>
    <mergeCell ref="K140:L140"/>
    <mergeCell ref="B141:C141"/>
    <mergeCell ref="E141:F141"/>
    <mergeCell ref="K141:L141"/>
    <mergeCell ref="B138:C138"/>
    <mergeCell ref="E138:F138"/>
    <mergeCell ref="K138:L138"/>
    <mergeCell ref="B139:C139"/>
    <mergeCell ref="E139:F139"/>
    <mergeCell ref="K139:L139"/>
    <mergeCell ref="B136:C136"/>
    <mergeCell ref="E136:F136"/>
    <mergeCell ref="K136:L136"/>
    <mergeCell ref="B137:C137"/>
    <mergeCell ref="E137:F137"/>
    <mergeCell ref="K137:L137"/>
    <mergeCell ref="B134:C134"/>
    <mergeCell ref="E134:F134"/>
    <mergeCell ref="K134:L134"/>
    <mergeCell ref="B135:C135"/>
    <mergeCell ref="E135:F135"/>
    <mergeCell ref="K135:L135"/>
    <mergeCell ref="B132:C132"/>
    <mergeCell ref="E132:F132"/>
    <mergeCell ref="K132:L132"/>
    <mergeCell ref="B133:C133"/>
    <mergeCell ref="E133:F133"/>
    <mergeCell ref="K133:L133"/>
    <mergeCell ref="B130:C130"/>
    <mergeCell ref="E130:F130"/>
    <mergeCell ref="K130:L130"/>
    <mergeCell ref="B131:C131"/>
    <mergeCell ref="E131:F131"/>
    <mergeCell ref="K131:L131"/>
    <mergeCell ref="B128:C128"/>
    <mergeCell ref="E128:F128"/>
    <mergeCell ref="K128:L128"/>
    <mergeCell ref="B129:C129"/>
    <mergeCell ref="E129:F129"/>
    <mergeCell ref="K129:L129"/>
    <mergeCell ref="B126:C126"/>
    <mergeCell ref="E126:F126"/>
    <mergeCell ref="K126:L126"/>
    <mergeCell ref="B127:C127"/>
    <mergeCell ref="E127:F127"/>
    <mergeCell ref="K127:L127"/>
    <mergeCell ref="B124:C124"/>
    <mergeCell ref="E124:F124"/>
    <mergeCell ref="K124:L124"/>
    <mergeCell ref="B125:C125"/>
    <mergeCell ref="E125:F125"/>
    <mergeCell ref="K125:L125"/>
    <mergeCell ref="B122:C122"/>
    <mergeCell ref="E122:F122"/>
    <mergeCell ref="K122:L122"/>
    <mergeCell ref="B123:C123"/>
    <mergeCell ref="E123:F123"/>
    <mergeCell ref="K123:L123"/>
    <mergeCell ref="B120:C120"/>
    <mergeCell ref="E120:F120"/>
    <mergeCell ref="K120:L120"/>
    <mergeCell ref="B121:C121"/>
    <mergeCell ref="E121:F121"/>
    <mergeCell ref="K121:L121"/>
    <mergeCell ref="B118:C118"/>
    <mergeCell ref="E118:F118"/>
    <mergeCell ref="K118:L118"/>
    <mergeCell ref="B119:C119"/>
    <mergeCell ref="E119:F119"/>
    <mergeCell ref="K119:L119"/>
    <mergeCell ref="B116:C116"/>
    <mergeCell ref="E116:F116"/>
    <mergeCell ref="K116:L116"/>
    <mergeCell ref="B117:C117"/>
    <mergeCell ref="E117:F117"/>
    <mergeCell ref="K117:L117"/>
    <mergeCell ref="B114:C114"/>
    <mergeCell ref="E114:F114"/>
    <mergeCell ref="K114:L114"/>
    <mergeCell ref="B115:C115"/>
    <mergeCell ref="E115:F115"/>
    <mergeCell ref="K115:L115"/>
    <mergeCell ref="B112:C112"/>
    <mergeCell ref="E112:F112"/>
    <mergeCell ref="K112:L112"/>
    <mergeCell ref="B113:C113"/>
    <mergeCell ref="E113:F113"/>
    <mergeCell ref="K113:L113"/>
    <mergeCell ref="B110:C110"/>
    <mergeCell ref="E110:F110"/>
    <mergeCell ref="K110:L110"/>
    <mergeCell ref="B111:C111"/>
    <mergeCell ref="E111:F111"/>
    <mergeCell ref="K111:L111"/>
    <mergeCell ref="B108:C108"/>
    <mergeCell ref="E108:F108"/>
    <mergeCell ref="K108:L108"/>
    <mergeCell ref="B109:C109"/>
    <mergeCell ref="E109:F109"/>
    <mergeCell ref="K109:L109"/>
    <mergeCell ref="B106:C106"/>
    <mergeCell ref="E106:F106"/>
    <mergeCell ref="K106:L106"/>
    <mergeCell ref="B107:C107"/>
    <mergeCell ref="E107:F107"/>
    <mergeCell ref="K107:L107"/>
    <mergeCell ref="B104:C104"/>
    <mergeCell ref="E104:F104"/>
    <mergeCell ref="K104:L104"/>
    <mergeCell ref="B105:C105"/>
    <mergeCell ref="E105:F105"/>
    <mergeCell ref="K105:L105"/>
    <mergeCell ref="B102:C102"/>
    <mergeCell ref="E102:F102"/>
    <mergeCell ref="K102:L102"/>
    <mergeCell ref="B103:C103"/>
    <mergeCell ref="E103:F103"/>
    <mergeCell ref="K103:L103"/>
    <mergeCell ref="B100:C100"/>
    <mergeCell ref="E100:F100"/>
    <mergeCell ref="K100:L100"/>
    <mergeCell ref="B101:C101"/>
    <mergeCell ref="E101:F101"/>
    <mergeCell ref="K101:L101"/>
    <mergeCell ref="B98:C98"/>
    <mergeCell ref="E98:F98"/>
    <mergeCell ref="K98:L98"/>
    <mergeCell ref="B99:C99"/>
    <mergeCell ref="E99:F99"/>
    <mergeCell ref="K99:L99"/>
    <mergeCell ref="B96:C96"/>
    <mergeCell ref="E96:F96"/>
    <mergeCell ref="K96:L96"/>
    <mergeCell ref="B97:C97"/>
    <mergeCell ref="E97:F97"/>
    <mergeCell ref="K97:L97"/>
    <mergeCell ref="B94:C94"/>
    <mergeCell ref="E94:F94"/>
    <mergeCell ref="K94:L94"/>
    <mergeCell ref="B95:C95"/>
    <mergeCell ref="E95:F95"/>
    <mergeCell ref="K95:L95"/>
    <mergeCell ref="B92:C92"/>
    <mergeCell ref="E92:F92"/>
    <mergeCell ref="K92:L92"/>
    <mergeCell ref="B93:C93"/>
    <mergeCell ref="E93:F93"/>
    <mergeCell ref="K93:L93"/>
    <mergeCell ref="B90:C90"/>
    <mergeCell ref="E90:F90"/>
    <mergeCell ref="K90:L90"/>
    <mergeCell ref="B91:C91"/>
    <mergeCell ref="E91:F91"/>
    <mergeCell ref="K91:L91"/>
    <mergeCell ref="B88:C88"/>
    <mergeCell ref="E88:F88"/>
    <mergeCell ref="K88:L88"/>
    <mergeCell ref="B89:C89"/>
    <mergeCell ref="E89:F89"/>
    <mergeCell ref="K89:L89"/>
    <mergeCell ref="B86:C86"/>
    <mergeCell ref="E86:F86"/>
    <mergeCell ref="K86:L86"/>
    <mergeCell ref="B87:C87"/>
    <mergeCell ref="E87:F87"/>
    <mergeCell ref="K87:L87"/>
    <mergeCell ref="B84:C84"/>
    <mergeCell ref="E84:F84"/>
    <mergeCell ref="K84:L84"/>
    <mergeCell ref="B85:C85"/>
    <mergeCell ref="E85:F85"/>
    <mergeCell ref="K85:L85"/>
    <mergeCell ref="B82:C82"/>
    <mergeCell ref="E82:F82"/>
    <mergeCell ref="K82:L82"/>
    <mergeCell ref="B83:C83"/>
    <mergeCell ref="E83:F83"/>
    <mergeCell ref="K83:L83"/>
    <mergeCell ref="B80:C80"/>
    <mergeCell ref="E80:F80"/>
    <mergeCell ref="K80:L80"/>
    <mergeCell ref="B81:C81"/>
    <mergeCell ref="E81:F81"/>
    <mergeCell ref="K81:L81"/>
    <mergeCell ref="B78:C78"/>
    <mergeCell ref="E78:F78"/>
    <mergeCell ref="K78:L78"/>
    <mergeCell ref="B79:C79"/>
    <mergeCell ref="E79:F79"/>
    <mergeCell ref="K79:L79"/>
    <mergeCell ref="B76:C76"/>
    <mergeCell ref="E76:F76"/>
    <mergeCell ref="K76:L76"/>
    <mergeCell ref="B77:C77"/>
    <mergeCell ref="E77:F77"/>
    <mergeCell ref="K77:L77"/>
    <mergeCell ref="B74:C74"/>
    <mergeCell ref="E74:F74"/>
    <mergeCell ref="K74:L74"/>
    <mergeCell ref="B75:C75"/>
    <mergeCell ref="E75:F75"/>
    <mergeCell ref="K75:L75"/>
    <mergeCell ref="B72:C72"/>
    <mergeCell ref="E72:F72"/>
    <mergeCell ref="K72:L72"/>
    <mergeCell ref="B73:C73"/>
    <mergeCell ref="E73:F73"/>
    <mergeCell ref="K73:L73"/>
    <mergeCell ref="B70:C70"/>
    <mergeCell ref="E70:F70"/>
    <mergeCell ref="K70:L70"/>
    <mergeCell ref="B71:C71"/>
    <mergeCell ref="E71:F71"/>
    <mergeCell ref="K71:L71"/>
    <mergeCell ref="B68:C68"/>
    <mergeCell ref="E68:F68"/>
    <mergeCell ref="K68:L68"/>
    <mergeCell ref="B69:C69"/>
    <mergeCell ref="E69:F69"/>
    <mergeCell ref="K69:L69"/>
    <mergeCell ref="B66:C66"/>
    <mergeCell ref="E66:F66"/>
    <mergeCell ref="K66:L66"/>
    <mergeCell ref="B67:C67"/>
    <mergeCell ref="E67:F67"/>
    <mergeCell ref="K67:L67"/>
    <mergeCell ref="B64:C64"/>
    <mergeCell ref="E64:F64"/>
    <mergeCell ref="K64:L64"/>
    <mergeCell ref="B65:C65"/>
    <mergeCell ref="E65:F65"/>
    <mergeCell ref="K65:L65"/>
    <mergeCell ref="B62:C62"/>
    <mergeCell ref="E62:F62"/>
    <mergeCell ref="K62:L62"/>
    <mergeCell ref="B63:C63"/>
    <mergeCell ref="E63:F63"/>
    <mergeCell ref="K63:L63"/>
    <mergeCell ref="B60:C60"/>
    <mergeCell ref="E60:F60"/>
    <mergeCell ref="K60:L60"/>
    <mergeCell ref="B61:C61"/>
    <mergeCell ref="E61:F61"/>
    <mergeCell ref="K61:L61"/>
    <mergeCell ref="B58:C58"/>
    <mergeCell ref="E58:F58"/>
    <mergeCell ref="K58:L58"/>
    <mergeCell ref="B59:C59"/>
    <mergeCell ref="E59:F59"/>
    <mergeCell ref="K59:L59"/>
    <mergeCell ref="B56:C56"/>
    <mergeCell ref="E56:F56"/>
    <mergeCell ref="K56:L56"/>
    <mergeCell ref="B57:C57"/>
    <mergeCell ref="E57:F57"/>
    <mergeCell ref="K57:L57"/>
    <mergeCell ref="B54:C54"/>
    <mergeCell ref="E54:F54"/>
    <mergeCell ref="K54:L54"/>
    <mergeCell ref="B55:C55"/>
    <mergeCell ref="E55:F55"/>
    <mergeCell ref="K55:L55"/>
    <mergeCell ref="B52:C52"/>
    <mergeCell ref="E52:F52"/>
    <mergeCell ref="K52:L52"/>
    <mergeCell ref="B53:C53"/>
    <mergeCell ref="E53:F53"/>
    <mergeCell ref="K53:L53"/>
    <mergeCell ref="B50:C50"/>
    <mergeCell ref="E50:F50"/>
    <mergeCell ref="K50:L50"/>
    <mergeCell ref="B51:C51"/>
    <mergeCell ref="E51:F51"/>
    <mergeCell ref="K51:L51"/>
    <mergeCell ref="B48:C48"/>
    <mergeCell ref="E48:F48"/>
    <mergeCell ref="K48:L48"/>
    <mergeCell ref="B49:C49"/>
    <mergeCell ref="E49:F49"/>
    <mergeCell ref="K49:L49"/>
    <mergeCell ref="B46:C46"/>
    <mergeCell ref="E46:F46"/>
    <mergeCell ref="K46:L46"/>
    <mergeCell ref="B47:C47"/>
    <mergeCell ref="E47:F47"/>
    <mergeCell ref="K47:L47"/>
    <mergeCell ref="B44:C44"/>
    <mergeCell ref="E44:F44"/>
    <mergeCell ref="K44:L44"/>
    <mergeCell ref="B45:C45"/>
    <mergeCell ref="E45:F45"/>
    <mergeCell ref="K45:L45"/>
    <mergeCell ref="B42:C42"/>
    <mergeCell ref="E42:F42"/>
    <mergeCell ref="K42:L42"/>
    <mergeCell ref="B43:C43"/>
    <mergeCell ref="E43:F43"/>
    <mergeCell ref="K43:L43"/>
    <mergeCell ref="B40:C40"/>
    <mergeCell ref="E40:F40"/>
    <mergeCell ref="K40:L40"/>
    <mergeCell ref="B41:C41"/>
    <mergeCell ref="E41:F41"/>
    <mergeCell ref="K41:L41"/>
    <mergeCell ref="B38:C38"/>
    <mergeCell ref="E38:F38"/>
    <mergeCell ref="K38:L38"/>
    <mergeCell ref="B39:C39"/>
    <mergeCell ref="E39:F39"/>
    <mergeCell ref="K39:L39"/>
    <mergeCell ref="B36:C36"/>
    <mergeCell ref="E36:F36"/>
    <mergeCell ref="K36:L36"/>
    <mergeCell ref="B37:C37"/>
    <mergeCell ref="E37:F37"/>
    <mergeCell ref="K37:L37"/>
    <mergeCell ref="B34:C34"/>
    <mergeCell ref="E34:F34"/>
    <mergeCell ref="K34:L34"/>
    <mergeCell ref="B35:C35"/>
    <mergeCell ref="E35:F35"/>
    <mergeCell ref="K35:L35"/>
    <mergeCell ref="B32:C32"/>
    <mergeCell ref="E32:F32"/>
    <mergeCell ref="K32:L32"/>
    <mergeCell ref="B33:C33"/>
    <mergeCell ref="E33:F33"/>
    <mergeCell ref="K33:L33"/>
    <mergeCell ref="B30:C30"/>
    <mergeCell ref="E30:F30"/>
    <mergeCell ref="K30:L30"/>
    <mergeCell ref="B31:C31"/>
    <mergeCell ref="E31:F31"/>
    <mergeCell ref="K31:L31"/>
    <mergeCell ref="B28:C28"/>
    <mergeCell ref="E28:F28"/>
    <mergeCell ref="K28:L28"/>
    <mergeCell ref="I12:L13"/>
    <mergeCell ref="I14:L15"/>
    <mergeCell ref="I16:L17"/>
    <mergeCell ref="B29:C29"/>
    <mergeCell ref="E29:F29"/>
    <mergeCell ref="K29:L29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  <mergeCell ref="B21:C21"/>
    <mergeCell ref="E21:E26"/>
    <mergeCell ref="J21:K21"/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C246"/>
  <sheetViews>
    <sheetView tabSelected="1" topLeftCell="AF1" zoomScaleNormal="100" workbookViewId="0">
      <selection activeCell="AU3" sqref="AU3"/>
    </sheetView>
  </sheetViews>
  <sheetFormatPr defaultRowHeight="18.75"/>
  <cols>
    <col min="9" max="9" width="16.875" customWidth="1"/>
    <col min="14" max="14" width="9" style="10"/>
    <col min="15" max="15" width="11.75" customWidth="1"/>
    <col min="16" max="16" width="10.5" customWidth="1"/>
    <col min="17" max="17" width="11.125" customWidth="1"/>
    <col min="18" max="18" width="10.625" customWidth="1"/>
    <col min="22" max="22" width="20.875" customWidth="1"/>
    <col min="23" max="23" width="13.375" customWidth="1"/>
    <col min="32" max="32" width="11.25" customWidth="1"/>
    <col min="33" max="33" width="11.375" customWidth="1"/>
    <col min="34" max="34" width="11.125" customWidth="1"/>
    <col min="35" max="35" width="9.75" customWidth="1"/>
    <col min="36" max="36" width="9.625" customWidth="1"/>
    <col min="45" max="45" width="9" style="10"/>
  </cols>
  <sheetData>
    <row r="1" spans="1:55">
      <c r="A1" s="91" t="s">
        <v>403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1"/>
      <c r="P1" s="91"/>
      <c r="Q1" s="93" t="s">
        <v>404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4" t="s">
        <v>405</v>
      </c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5"/>
      <c r="AT1" s="94"/>
      <c r="AU1" s="94"/>
      <c r="AV1" s="94"/>
      <c r="AW1" s="94"/>
      <c r="AX1" s="94"/>
      <c r="AY1" s="94"/>
      <c r="AZ1" s="94"/>
      <c r="BA1" s="94"/>
      <c r="BB1" s="94"/>
      <c r="BC1" s="94"/>
    </row>
    <row r="2" spans="1:55">
      <c r="A2" s="2" t="s">
        <v>299</v>
      </c>
      <c r="B2" s="2" t="s">
        <v>406</v>
      </c>
      <c r="C2" s="2" t="s">
        <v>407</v>
      </c>
      <c r="D2" s="2" t="s">
        <v>408</v>
      </c>
      <c r="E2" s="2" t="s">
        <v>409</v>
      </c>
      <c r="F2" s="2" t="s">
        <v>410</v>
      </c>
      <c r="G2" s="2" t="s">
        <v>411</v>
      </c>
      <c r="H2" s="2" t="s">
        <v>412</v>
      </c>
      <c r="I2" s="2" t="s">
        <v>413</v>
      </c>
      <c r="J2" s="2" t="s">
        <v>8</v>
      </c>
      <c r="K2" s="2" t="s">
        <v>414</v>
      </c>
      <c r="L2" s="2" t="s">
        <v>10</v>
      </c>
      <c r="M2" s="2" t="s">
        <v>415</v>
      </c>
      <c r="N2" s="11" t="s">
        <v>416</v>
      </c>
      <c r="O2" s="2" t="s">
        <v>300</v>
      </c>
      <c r="P2" s="2" t="s">
        <v>301</v>
      </c>
      <c r="Q2" s="2" t="s">
        <v>417</v>
      </c>
      <c r="R2" s="2" t="s">
        <v>418</v>
      </c>
      <c r="S2" s="2" t="s">
        <v>419</v>
      </c>
      <c r="T2" s="2" t="s">
        <v>420</v>
      </c>
      <c r="U2" s="2" t="s">
        <v>421</v>
      </c>
      <c r="V2" s="2" t="s">
        <v>422</v>
      </c>
      <c r="W2" s="2" t="s">
        <v>423</v>
      </c>
      <c r="X2" s="2" t="s">
        <v>8</v>
      </c>
      <c r="Y2" s="2" t="s">
        <v>424</v>
      </c>
      <c r="Z2" s="2" t="s">
        <v>425</v>
      </c>
      <c r="AA2" s="2" t="s">
        <v>410</v>
      </c>
      <c r="AB2" s="2" t="s">
        <v>426</v>
      </c>
      <c r="AC2" s="2" t="s">
        <v>427</v>
      </c>
      <c r="AD2" s="2" t="s">
        <v>428</v>
      </c>
      <c r="AE2" s="2" t="s">
        <v>429</v>
      </c>
      <c r="AF2" s="2" t="s">
        <v>299</v>
      </c>
      <c r="AG2" s="2" t="s">
        <v>406</v>
      </c>
      <c r="AH2" s="2" t="s">
        <v>407</v>
      </c>
      <c r="AI2" s="2" t="s">
        <v>408</v>
      </c>
      <c r="AJ2" s="2" t="s">
        <v>409</v>
      </c>
      <c r="AK2" s="2" t="s">
        <v>410</v>
      </c>
      <c r="AL2" s="2" t="s">
        <v>411</v>
      </c>
      <c r="AM2" s="2" t="s">
        <v>412</v>
      </c>
      <c r="AN2" s="2" t="s">
        <v>413</v>
      </c>
      <c r="AO2" s="2" t="s">
        <v>8</v>
      </c>
      <c r="AP2" s="2" t="s">
        <v>414</v>
      </c>
      <c r="AQ2" s="2" t="s">
        <v>10</v>
      </c>
      <c r="AR2" s="2" t="s">
        <v>430</v>
      </c>
      <c r="AS2" s="88" t="s">
        <v>416</v>
      </c>
      <c r="AT2" s="2" t="s">
        <v>300</v>
      </c>
      <c r="AU2" s="2" t="s">
        <v>301</v>
      </c>
      <c r="AV2" s="2" t="s">
        <v>431</v>
      </c>
      <c r="AW2" s="2" t="s">
        <v>432</v>
      </c>
      <c r="AX2" s="2" t="s">
        <v>433</v>
      </c>
      <c r="AY2" s="2" t="s">
        <v>434</v>
      </c>
      <c r="AZ2" s="2" t="s">
        <v>435</v>
      </c>
      <c r="BA2" s="2" t="s">
        <v>436</v>
      </c>
      <c r="BB2" s="2" t="s">
        <v>437</v>
      </c>
      <c r="BC2" s="2" t="s">
        <v>438</v>
      </c>
    </row>
    <row r="3" spans="1:55">
      <c r="A3" s="2" t="str">
        <f>IF(選手情報入力シート!A3="","",選手情報入力シート!A3)</f>
        <v/>
      </c>
      <c r="B3" s="2" t="str">
        <f>IF($A3="","",所属情報入力シート!$A$2)</f>
        <v/>
      </c>
      <c r="C3" s="2"/>
      <c r="D3" s="2"/>
      <c r="E3" s="2" t="str">
        <f>IF($A3="","",VLOOKUP($A3,選手情報入力シート!$A$3:$M$246,2,FALSE))</f>
        <v/>
      </c>
      <c r="F3" s="2" t="str">
        <f>IF($A3="","",VLOOKUP($A3,選手情報入力シート!$A$3:$M$246,3,FALSE)&amp;" "&amp;VLOOKUP($A3,選手情報入力シート!$A$3:$M$246,4,FALSE))</f>
        <v/>
      </c>
      <c r="G3" s="2" t="str">
        <f>IF($A3="","",VLOOKUP($A3,選手情報入力シート!$A$3:$M$246,5,FALSE))</f>
        <v/>
      </c>
      <c r="H3" s="2"/>
      <c r="I3" s="2" t="str">
        <f>IF($A3="","",VLOOKUP($A3,選手情報入力シート!$A$3:$M$246,6,FALSE))</f>
        <v/>
      </c>
      <c r="J3" s="2" t="str">
        <f>IF($A3="","",VLOOKUP($A3,選手情報入力シート!$A$3:$M$246,7,FALSE))</f>
        <v/>
      </c>
      <c r="K3" s="2" t="str">
        <f>IF($A3="","",VLOOKUP($A3,選手情報入力シート!$A$3:$M$246,8,FALSE))</f>
        <v/>
      </c>
      <c r="L3" s="2" t="str">
        <f>IF($A3="","",VLOOKUP($A3,選手情報入力シート!$A$3:$M$246,9,FALSE))</f>
        <v/>
      </c>
      <c r="M3" s="2" t="str">
        <f>IF($A3="","",YEAR(VLOOKUP($A3,選手情報入力シート!$A$3:$M$246,10,FALSE)))</f>
        <v/>
      </c>
      <c r="N3" s="9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2"/>
      <c r="P3" s="2"/>
      <c r="Q3" s="2">
        <f>R3*2-1</f>
        <v>-1</v>
      </c>
      <c r="R3" s="2">
        <f>所属情報入力シート!$A$2</f>
        <v>0</v>
      </c>
      <c r="S3" s="2" t="str">
        <f>所属情報入力シート!$C$2</f>
        <v/>
      </c>
      <c r="T3" s="2" t="str">
        <f>所属情報入力シート!$D$2</f>
        <v/>
      </c>
      <c r="U3" s="2" t="str">
        <f>所属情報入力シート!$E$2</f>
        <v/>
      </c>
      <c r="V3" s="2" t="str">
        <f>所属情報入力シート!$F$2</f>
        <v/>
      </c>
      <c r="W3" s="2" t="str">
        <f>所属情報入力シート!$G$2</f>
        <v/>
      </c>
      <c r="X3" s="2"/>
      <c r="Y3" s="2">
        <v>1</v>
      </c>
      <c r="Z3" s="12" t="str">
        <f>IF(データとりまとめシート!$B3="","",データとりまとめシート!$B3)</f>
        <v/>
      </c>
      <c r="AA3" s="2" t="str">
        <f>IF(Z3="","",データとりまとめシート!$D3)</f>
        <v/>
      </c>
      <c r="AB3" s="12" t="str">
        <f>IF(Z3="","",11)</f>
        <v/>
      </c>
      <c r="AC3" s="2" t="str">
        <f>IF(Z3="","",データとりまとめシート!$E3)</f>
        <v/>
      </c>
      <c r="AD3" s="2" t="str">
        <f>IF(Z3="","",0)</f>
        <v/>
      </c>
      <c r="AE3" s="2" t="str">
        <f>IF(Z3="","",IF(AC3="",0,2))</f>
        <v/>
      </c>
      <c r="AF3" s="2" t="str">
        <f>IF(データとりまとめシート!$A13="","",データとりまとめシート!$A13)</f>
        <v/>
      </c>
      <c r="AG3" s="2"/>
      <c r="AH3" s="2" t="str">
        <f>IF($AF3="","",VLOOKUP($AF3,NANS取り込みシート!$A:$P,2,FALSE))</f>
        <v/>
      </c>
      <c r="AI3" s="2"/>
      <c r="AJ3" s="2" t="str">
        <f>IF($AF3="","",VLOOKUP($AF3,NANS取り込みシート!$A:$P,5,FALSE))</f>
        <v/>
      </c>
      <c r="AK3" s="2" t="str">
        <f>IF($AF3="","",VLOOKUP($AF3,NANS取り込みシート!$A:$P,6,FALSE))</f>
        <v/>
      </c>
      <c r="AL3" s="2" t="str">
        <f>IF($AF3="","",VLOOKUP($AF3,NANS取り込みシート!$A:$P,7,FALSE))</f>
        <v/>
      </c>
      <c r="AM3" s="2"/>
      <c r="AN3" s="2" t="str">
        <f>IF($AF3="","",VLOOKUP($AF3,NANS取り込みシート!$A:$P,9,FALSE))</f>
        <v/>
      </c>
      <c r="AO3" s="2" t="str">
        <f>IF($AF3="","",VLOOKUP($AF3,NANS取り込みシート!$A:$P,10,FALSE))</f>
        <v/>
      </c>
      <c r="AP3" s="2" t="str">
        <f>IF($AF3="","",VLOOKUP($AF3,NANS取り込みシート!$A:$P,11,FALSE))</f>
        <v/>
      </c>
      <c r="AQ3" s="2" t="str">
        <f>IF($AF3="","",VLOOKUP($AF3,NANS取り込みシート!$A:$P,12,FALSE))</f>
        <v/>
      </c>
      <c r="AR3" s="2" t="str">
        <f>IF($AF3="","",VLOOKUP($AF3,NANS取り込みシート!$A:$P,13,FALSE))</f>
        <v/>
      </c>
      <c r="AS3" s="9" t="str">
        <f>IF($AF3="","",VLOOKUP($AF3,NANS取り込みシート!$A:$P,14,FALSE))</f>
        <v/>
      </c>
      <c r="AT3" s="2"/>
      <c r="AU3" s="9" t="str">
        <f>IF($AF3="","",VLOOKUP($AF3,NANS取り込みシート!$A:$P,16,FALSE))</f>
        <v/>
      </c>
      <c r="AV3" s="2" t="str">
        <f>IF(データとりまとめシート!$E13="","",データとりまとめシート!$E13)</f>
        <v/>
      </c>
      <c r="AW3" s="2" t="str">
        <f>IF(データとりまとめシート!$G13="","",データとりまとめシート!$G13)</f>
        <v/>
      </c>
      <c r="AX3" s="2"/>
      <c r="AY3" s="2"/>
      <c r="AZ3" s="2" t="str">
        <f>IF(データとりまとめシート!$I13="","",データとりまとめシート!$I13)</f>
        <v/>
      </c>
      <c r="BA3" s="2" t="str">
        <f>IF(データとりまとめシート!$K13="","",データとりまとめシート!$K13)</f>
        <v/>
      </c>
      <c r="BB3" s="2"/>
      <c r="BC3" s="2"/>
    </row>
    <row r="4" spans="1:55">
      <c r="A4" s="2" t="str">
        <f>IF(選手情報入力シート!A4="","",選手情報入力シート!A4)</f>
        <v/>
      </c>
      <c r="B4" s="2" t="str">
        <f>IF($A4="","",所属情報入力シート!$A$2)</f>
        <v/>
      </c>
      <c r="C4" s="2"/>
      <c r="D4" s="2"/>
      <c r="E4" s="2" t="str">
        <f>IF($A4="","",VLOOKUP($A4,選手情報入力シート!$A$3:$M$246,2,FALSE))</f>
        <v/>
      </c>
      <c r="F4" s="2" t="str">
        <f>IF($A4="","",VLOOKUP($A4,選手情報入力シート!$A$3:$M$246,3,FALSE)&amp;" "&amp;VLOOKUP($A4,選手情報入力シート!$A$3:$M$246,4,FALSE))</f>
        <v/>
      </c>
      <c r="G4" s="2" t="str">
        <f>IF($A4="","",VLOOKUP($A4,選手情報入力シート!$A$3:$M$246,5,FALSE))</f>
        <v/>
      </c>
      <c r="H4" s="2"/>
      <c r="I4" s="2" t="str">
        <f>IF($A4="","",VLOOKUP($A4,選手情報入力シート!$A$3:$M$246,6,FALSE))</f>
        <v/>
      </c>
      <c r="J4" s="2" t="str">
        <f>IF($A4="","",VLOOKUP($A4,選手情報入力シート!$A$3:$M$246,7,FALSE))</f>
        <v/>
      </c>
      <c r="K4" s="2" t="str">
        <f>IF($A4="","",VLOOKUP($A4,選手情報入力シート!$A$3:$M$246,8,FALSE))</f>
        <v/>
      </c>
      <c r="L4" s="2" t="str">
        <f>IF($A4="","",VLOOKUP($A4,選手情報入力シート!$A$3:$M$246,9,FALSE))</f>
        <v/>
      </c>
      <c r="M4" s="2" t="str">
        <f>IF($A4="","",YEAR(VLOOKUP($A4,選手情報入力シート!$A$3:$M$246,10,FALSE)))</f>
        <v/>
      </c>
      <c r="N4" s="9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2"/>
      <c r="P4" s="2"/>
      <c r="Q4" s="2">
        <f>Q3</f>
        <v>-1</v>
      </c>
      <c r="R4" s="2">
        <f>所属情報入力シート!$A$2</f>
        <v>0</v>
      </c>
      <c r="S4" s="2" t="str">
        <f>所属情報入力シート!$C$2</f>
        <v/>
      </c>
      <c r="T4" s="2" t="str">
        <f>所属情報入力シート!$D$2</f>
        <v/>
      </c>
      <c r="U4" s="2" t="str">
        <f>所属情報入力シート!$E$2</f>
        <v/>
      </c>
      <c r="V4" s="2" t="str">
        <f>所属情報入力シート!$F$2</f>
        <v/>
      </c>
      <c r="W4" s="2" t="str">
        <f>所属情報入力シート!$G$2</f>
        <v/>
      </c>
      <c r="X4" s="2"/>
      <c r="Y4" s="2">
        <v>2</v>
      </c>
      <c r="Z4" s="12" t="str">
        <f>IF(データとりまとめシート!$B4="","",データとりまとめシート!$B4)</f>
        <v/>
      </c>
      <c r="AA4" s="2" t="str">
        <f>IF(Z4="","",データとりまとめシート!$D4)</f>
        <v/>
      </c>
      <c r="AB4" s="12" t="str">
        <f t="shared" ref="AB4:AB8" si="0">IF(Z4="","",11)</f>
        <v/>
      </c>
      <c r="AC4" s="2" t="str">
        <f>IF(Z4="","",データとりまとめシート!$E4)</f>
        <v/>
      </c>
      <c r="AD4" s="2" t="str">
        <f t="shared" ref="AD4:AD14" si="1">IF(Z4="","",0)</f>
        <v/>
      </c>
      <c r="AE4" s="2" t="str">
        <f t="shared" ref="AE4:AE14" si="2">IF(Z4="","",IF(AC4="",0,2))</f>
        <v/>
      </c>
      <c r="AF4" s="2" t="str">
        <f>IF(データとりまとめシート!$A14="","",データとりまとめシート!$A14)</f>
        <v/>
      </c>
      <c r="AG4" s="2"/>
      <c r="AH4" s="2" t="str">
        <f>IF($AF4="","",VLOOKUP($AF4,NANS取り込みシート!$A:$P,2,FALSE))</f>
        <v/>
      </c>
      <c r="AI4" s="2"/>
      <c r="AJ4" s="2" t="str">
        <f>IF($AF4="","",VLOOKUP($AF4,NANS取り込みシート!$A:$P,5,FALSE))</f>
        <v/>
      </c>
      <c r="AK4" s="2" t="str">
        <f>IF($AF4="","",VLOOKUP($AF4,NANS取り込みシート!$A:$P,6,FALSE))</f>
        <v/>
      </c>
      <c r="AL4" s="2" t="str">
        <f>IF($AF4="","",VLOOKUP($AF4,NANS取り込みシート!$A:$P,7,FALSE))</f>
        <v/>
      </c>
      <c r="AM4" s="2"/>
      <c r="AN4" s="2" t="str">
        <f>IF($AF4="","",VLOOKUP($AF4,NANS取り込みシート!$A:$P,9,FALSE))</f>
        <v/>
      </c>
      <c r="AO4" s="2" t="str">
        <f>IF($AF4="","",VLOOKUP($AF4,NANS取り込みシート!$A:$P,10,FALSE))</f>
        <v/>
      </c>
      <c r="AP4" s="2" t="str">
        <f>IF($AF4="","",VLOOKUP($AF4,NANS取り込みシート!$A:$P,11,FALSE))</f>
        <v/>
      </c>
      <c r="AQ4" s="2" t="str">
        <f>IF($AF4="","",VLOOKUP($AF4,NANS取り込みシート!$A:$P,12,FALSE))</f>
        <v/>
      </c>
      <c r="AR4" s="2" t="str">
        <f>IF($AF4="","",VLOOKUP($AF4,NANS取り込みシート!$A:$P,13,FALSE))</f>
        <v/>
      </c>
      <c r="AS4" s="9" t="str">
        <f>IF($AF4="","",VLOOKUP($AF4,NANS取り込みシート!$A:$P,14,FALSE))</f>
        <v/>
      </c>
      <c r="AT4" s="2"/>
      <c r="AU4" s="9" t="str">
        <f>IF($AF4="","",VLOOKUP($AF4,NANS取り込みシート!$A:$P,16,FALSE))</f>
        <v/>
      </c>
      <c r="AV4" s="2" t="str">
        <f>IF(データとりまとめシート!$E14="","",データとりまとめシート!$E14)</f>
        <v/>
      </c>
      <c r="AW4" s="2" t="str">
        <f>IF(データとりまとめシート!$G14="","",データとりまとめシート!$G14)</f>
        <v/>
      </c>
      <c r="AX4" s="2"/>
      <c r="AY4" s="2"/>
      <c r="AZ4" s="2" t="str">
        <f>IF(データとりまとめシート!$I14="","",データとりまとめシート!$I14)</f>
        <v/>
      </c>
      <c r="BA4" s="2" t="str">
        <f>IF(データとりまとめシート!$K14="","",データとりまとめシート!$K14)</f>
        <v/>
      </c>
      <c r="BB4" s="2"/>
      <c r="BC4" s="2"/>
    </row>
    <row r="5" spans="1:55">
      <c r="A5" s="2" t="str">
        <f>IF(選手情報入力シート!A5="","",選手情報入力シート!A5)</f>
        <v/>
      </c>
      <c r="B5" s="2" t="str">
        <f>IF($A5="","",所属情報入力シート!$A$2)</f>
        <v/>
      </c>
      <c r="C5" s="2"/>
      <c r="D5" s="2"/>
      <c r="E5" s="2" t="str">
        <f>IF($A5="","",VLOOKUP($A5,選手情報入力シート!$A$3:$M$246,2,FALSE))</f>
        <v/>
      </c>
      <c r="F5" s="2" t="str">
        <f>IF($A5="","",VLOOKUP($A5,選手情報入力シート!$A$3:$M$246,3,FALSE)&amp;" "&amp;VLOOKUP($A5,選手情報入力シート!$A$3:$M$246,4,FALSE))</f>
        <v/>
      </c>
      <c r="G5" s="2" t="str">
        <f>IF($A5="","",VLOOKUP($A5,選手情報入力シート!$A$3:$M$246,5,FALSE))</f>
        <v/>
      </c>
      <c r="H5" s="2"/>
      <c r="I5" s="2" t="str">
        <f>IF($A5="","",VLOOKUP($A5,選手情報入力シート!$A$3:$M$246,6,FALSE))</f>
        <v/>
      </c>
      <c r="J5" s="2" t="str">
        <f>IF($A5="","",VLOOKUP($A5,選手情報入力シート!$A$3:$M$246,7,FALSE))</f>
        <v/>
      </c>
      <c r="K5" s="2" t="str">
        <f>IF($A5="","",VLOOKUP($A5,選手情報入力シート!$A$3:$M$246,8,FALSE))</f>
        <v/>
      </c>
      <c r="L5" s="2" t="str">
        <f>IF($A5="","",VLOOKUP($A5,選手情報入力シート!$A$3:$M$246,9,FALSE))</f>
        <v/>
      </c>
      <c r="M5" s="2" t="str">
        <f>IF($A5="","",YEAR(VLOOKUP($A5,選手情報入力シート!$A$3:$M$246,10,FALSE)))</f>
        <v/>
      </c>
      <c r="N5" s="9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2"/>
      <c r="P5" s="2"/>
      <c r="Q5" s="2">
        <f t="shared" ref="Q5:Q8" si="3">Q4</f>
        <v>-1</v>
      </c>
      <c r="R5" s="2">
        <f>所属情報入力シート!$A$2</f>
        <v>0</v>
      </c>
      <c r="S5" s="2" t="str">
        <f>所属情報入力シート!$C$2</f>
        <v/>
      </c>
      <c r="T5" s="2" t="str">
        <f>所属情報入力シート!$D$2</f>
        <v/>
      </c>
      <c r="U5" s="2" t="str">
        <f>所属情報入力シート!$E$2</f>
        <v/>
      </c>
      <c r="V5" s="2" t="str">
        <f>所属情報入力シート!$F$2</f>
        <v/>
      </c>
      <c r="W5" s="2" t="str">
        <f>所属情報入力シート!$G$2</f>
        <v/>
      </c>
      <c r="X5" s="2"/>
      <c r="Y5" s="2">
        <v>3</v>
      </c>
      <c r="Z5" s="12" t="str">
        <f>IF(データとりまとめシート!$B5="","",データとりまとめシート!$B5)</f>
        <v/>
      </c>
      <c r="AA5" s="2" t="str">
        <f>IF(Z5="","",データとりまとめシート!$D5)</f>
        <v/>
      </c>
      <c r="AB5" s="12" t="str">
        <f t="shared" si="0"/>
        <v/>
      </c>
      <c r="AC5" s="2" t="str">
        <f>IF(Z5="","",データとりまとめシート!$E5)</f>
        <v/>
      </c>
      <c r="AD5" s="2" t="str">
        <f t="shared" si="1"/>
        <v/>
      </c>
      <c r="AE5" s="2" t="str">
        <f t="shared" si="2"/>
        <v/>
      </c>
      <c r="AF5" s="2" t="str">
        <f>IF(データとりまとめシート!$A15="","",データとりまとめシート!$A15)</f>
        <v/>
      </c>
      <c r="AG5" s="2"/>
      <c r="AH5" s="2" t="str">
        <f>IF($AF5="","",VLOOKUP($AF5,NANS取り込みシート!$A:$P,2,FALSE))</f>
        <v/>
      </c>
      <c r="AI5" s="2"/>
      <c r="AJ5" s="2" t="str">
        <f>IF($AF5="","",VLOOKUP($AF5,NANS取り込みシート!$A:$P,5,FALSE))</f>
        <v/>
      </c>
      <c r="AK5" s="2" t="str">
        <f>IF($AF5="","",VLOOKUP($AF5,NANS取り込みシート!$A:$P,6,FALSE))</f>
        <v/>
      </c>
      <c r="AL5" s="2" t="str">
        <f>IF($AF5="","",VLOOKUP($AF5,NANS取り込みシート!$A:$P,7,FALSE))</f>
        <v/>
      </c>
      <c r="AM5" s="2"/>
      <c r="AN5" s="2" t="str">
        <f>IF($AF5="","",VLOOKUP($AF5,NANS取り込みシート!$A:$P,9,FALSE))</f>
        <v/>
      </c>
      <c r="AO5" s="2" t="str">
        <f>IF($AF5="","",VLOOKUP($AF5,NANS取り込みシート!$A:$P,10,FALSE))</f>
        <v/>
      </c>
      <c r="AP5" s="2" t="str">
        <f>IF($AF5="","",VLOOKUP($AF5,NANS取り込みシート!$A:$P,11,FALSE))</f>
        <v/>
      </c>
      <c r="AQ5" s="2" t="str">
        <f>IF($AF5="","",VLOOKUP($AF5,NANS取り込みシート!$A:$P,12,FALSE))</f>
        <v/>
      </c>
      <c r="AR5" s="2" t="str">
        <f>IF($AF5="","",VLOOKUP($AF5,NANS取り込みシート!$A:$P,13,FALSE))</f>
        <v/>
      </c>
      <c r="AS5" s="9" t="str">
        <f>IF($AF5="","",VLOOKUP($AF5,NANS取り込みシート!$A:$P,14,FALSE))</f>
        <v/>
      </c>
      <c r="AT5" s="2"/>
      <c r="AU5" s="9" t="str">
        <f>IF($AF5="","",VLOOKUP($AF5,NANS取り込みシート!$A:$P,16,FALSE))</f>
        <v/>
      </c>
      <c r="AV5" s="2" t="str">
        <f>IF(データとりまとめシート!$E15="","",データとりまとめシート!$E15)</f>
        <v/>
      </c>
      <c r="AW5" s="2" t="str">
        <f>IF(データとりまとめシート!$G15="","",データとりまとめシート!$G15)</f>
        <v/>
      </c>
      <c r="AX5" s="2"/>
      <c r="AY5" s="2"/>
      <c r="AZ5" s="2" t="str">
        <f>IF(データとりまとめシート!$I15="","",データとりまとめシート!$I15)</f>
        <v/>
      </c>
      <c r="BA5" s="2" t="str">
        <f>IF(データとりまとめシート!$K15="","",データとりまとめシート!$K15)</f>
        <v/>
      </c>
      <c r="BB5" s="2"/>
      <c r="BC5" s="2"/>
    </row>
    <row r="6" spans="1:55">
      <c r="A6" s="2" t="str">
        <f>IF(選手情報入力シート!A6="","",選手情報入力シート!A6)</f>
        <v/>
      </c>
      <c r="B6" s="2" t="str">
        <f>IF($A6="","",所属情報入力シート!$A$2)</f>
        <v/>
      </c>
      <c r="C6" s="2"/>
      <c r="D6" s="2"/>
      <c r="E6" s="2" t="str">
        <f>IF($A6="","",VLOOKUP($A6,選手情報入力シート!$A$3:$M$246,2,FALSE))</f>
        <v/>
      </c>
      <c r="F6" s="2" t="str">
        <f>IF($A6="","",VLOOKUP($A6,選手情報入力シート!$A$3:$M$246,3,FALSE)&amp;" "&amp;VLOOKUP($A6,選手情報入力シート!$A$3:$M$246,4,FALSE))</f>
        <v/>
      </c>
      <c r="G6" s="2" t="str">
        <f>IF($A6="","",VLOOKUP($A6,選手情報入力シート!$A$3:$M$246,5,FALSE))</f>
        <v/>
      </c>
      <c r="H6" s="2"/>
      <c r="I6" s="2" t="str">
        <f>IF($A6="","",VLOOKUP($A6,選手情報入力シート!$A$3:$M$246,6,FALSE))</f>
        <v/>
      </c>
      <c r="J6" s="2" t="str">
        <f>IF($A6="","",VLOOKUP($A6,選手情報入力シート!$A$3:$M$246,7,FALSE))</f>
        <v/>
      </c>
      <c r="K6" s="2" t="str">
        <f>IF($A6="","",VLOOKUP($A6,選手情報入力シート!$A$3:$M$246,8,FALSE))</f>
        <v/>
      </c>
      <c r="L6" s="2" t="str">
        <f>IF($A6="","",VLOOKUP($A6,選手情報入力シート!$A$3:$M$246,9,FALSE))</f>
        <v/>
      </c>
      <c r="M6" s="2" t="str">
        <f>IF($A6="","",YEAR(VLOOKUP($A6,選手情報入力シート!$A$3:$M$246,10,FALSE)))</f>
        <v/>
      </c>
      <c r="N6" s="9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2"/>
      <c r="P6" s="2"/>
      <c r="Q6" s="2">
        <f t="shared" si="3"/>
        <v>-1</v>
      </c>
      <c r="R6" s="2">
        <f>所属情報入力シート!$A$2</f>
        <v>0</v>
      </c>
      <c r="S6" s="2" t="str">
        <f>所属情報入力シート!$C$2</f>
        <v/>
      </c>
      <c r="T6" s="2" t="str">
        <f>所属情報入力シート!$D$2</f>
        <v/>
      </c>
      <c r="U6" s="2" t="str">
        <f>所属情報入力シート!$E$2</f>
        <v/>
      </c>
      <c r="V6" s="2" t="str">
        <f>所属情報入力シート!$F$2</f>
        <v/>
      </c>
      <c r="W6" s="2" t="str">
        <f>所属情報入力シート!$G$2</f>
        <v/>
      </c>
      <c r="X6" s="2"/>
      <c r="Y6" s="2">
        <v>4</v>
      </c>
      <c r="Z6" s="12" t="str">
        <f>IF(データとりまとめシート!$B6="","",データとりまとめシート!$B6)</f>
        <v/>
      </c>
      <c r="AA6" s="2" t="str">
        <f>IF(Z6="","",データとりまとめシート!$D6)</f>
        <v/>
      </c>
      <c r="AB6" s="12" t="str">
        <f t="shared" si="0"/>
        <v/>
      </c>
      <c r="AC6" s="2" t="str">
        <f>IF(Z6="","",データとりまとめシート!$E6)</f>
        <v/>
      </c>
      <c r="AD6" s="2" t="str">
        <f t="shared" si="1"/>
        <v/>
      </c>
      <c r="AE6" s="2" t="str">
        <f t="shared" si="2"/>
        <v/>
      </c>
      <c r="AF6" s="2" t="str">
        <f>IF(データとりまとめシート!$A16="","",データとりまとめシート!$A16)</f>
        <v/>
      </c>
      <c r="AG6" s="2"/>
      <c r="AH6" s="2" t="str">
        <f>IF($AF6="","",VLOOKUP($AF6,NANS取り込みシート!$A:$P,2,FALSE))</f>
        <v/>
      </c>
      <c r="AI6" s="2"/>
      <c r="AJ6" s="2" t="str">
        <f>IF($AF6="","",VLOOKUP($AF6,NANS取り込みシート!$A:$P,5,FALSE))</f>
        <v/>
      </c>
      <c r="AK6" s="2" t="str">
        <f>IF($AF6="","",VLOOKUP($AF6,NANS取り込みシート!$A:$P,6,FALSE))</f>
        <v/>
      </c>
      <c r="AL6" s="2" t="str">
        <f>IF($AF6="","",VLOOKUP($AF6,NANS取り込みシート!$A:$P,7,FALSE))</f>
        <v/>
      </c>
      <c r="AM6" s="2"/>
      <c r="AN6" s="2" t="str">
        <f>IF($AF6="","",VLOOKUP($AF6,NANS取り込みシート!$A:$P,9,FALSE))</f>
        <v/>
      </c>
      <c r="AO6" s="2" t="str">
        <f>IF($AF6="","",VLOOKUP($AF6,NANS取り込みシート!$A:$P,10,FALSE))</f>
        <v/>
      </c>
      <c r="AP6" s="2" t="str">
        <f>IF($AF6="","",VLOOKUP($AF6,NANS取り込みシート!$A:$P,11,FALSE))</f>
        <v/>
      </c>
      <c r="AQ6" s="2" t="str">
        <f>IF($AF6="","",VLOOKUP($AF6,NANS取り込みシート!$A:$P,12,FALSE))</f>
        <v/>
      </c>
      <c r="AR6" s="2" t="str">
        <f>IF($AF6="","",VLOOKUP($AF6,NANS取り込みシート!$A:$P,13,FALSE))</f>
        <v/>
      </c>
      <c r="AS6" s="9" t="str">
        <f>IF($AF6="","",VLOOKUP($AF6,NANS取り込みシート!$A:$P,14,FALSE))</f>
        <v/>
      </c>
      <c r="AT6" s="2"/>
      <c r="AU6" s="9" t="str">
        <f>IF($AF6="","",VLOOKUP($AF6,NANS取り込みシート!$A:$P,16,FALSE))</f>
        <v/>
      </c>
      <c r="AV6" s="2" t="str">
        <f>IF(データとりまとめシート!$E16="","",データとりまとめシート!$E16)</f>
        <v/>
      </c>
      <c r="AW6" s="2" t="str">
        <f>IF(データとりまとめシート!$G16="","",データとりまとめシート!$G16)</f>
        <v/>
      </c>
      <c r="AX6" s="2"/>
      <c r="AY6" s="2"/>
      <c r="AZ6" s="2" t="str">
        <f>IF(データとりまとめシート!$I16="","",データとりまとめシート!$I16)</f>
        <v/>
      </c>
      <c r="BA6" s="2" t="str">
        <f>IF(データとりまとめシート!$K16="","",データとりまとめシート!$K16)</f>
        <v/>
      </c>
      <c r="BB6" s="2"/>
      <c r="BC6" s="2"/>
    </row>
    <row r="7" spans="1:55">
      <c r="A7" s="2" t="str">
        <f>IF(選手情報入力シート!A7="","",選手情報入力シート!A7)</f>
        <v/>
      </c>
      <c r="B7" s="2" t="str">
        <f>IF($A7="","",所属情報入力シート!$A$2)</f>
        <v/>
      </c>
      <c r="C7" s="2"/>
      <c r="D7" s="2"/>
      <c r="E7" s="2" t="str">
        <f>IF($A7="","",VLOOKUP($A7,選手情報入力シート!$A$3:$M$246,2,FALSE))</f>
        <v/>
      </c>
      <c r="F7" s="2" t="str">
        <f>IF($A7="","",VLOOKUP($A7,選手情報入力シート!$A$3:$M$246,3,FALSE)&amp;" "&amp;VLOOKUP($A7,選手情報入力シート!$A$3:$M$246,4,FALSE))</f>
        <v/>
      </c>
      <c r="G7" s="2" t="str">
        <f>IF($A7="","",VLOOKUP($A7,選手情報入力シート!$A$3:$M$246,5,FALSE))</f>
        <v/>
      </c>
      <c r="H7" s="2"/>
      <c r="I7" s="2" t="str">
        <f>IF($A7="","",VLOOKUP($A7,選手情報入力シート!$A$3:$M$246,6,FALSE))</f>
        <v/>
      </c>
      <c r="J7" s="2" t="str">
        <f>IF($A7="","",VLOOKUP($A7,選手情報入力シート!$A$3:$M$246,7,FALSE))</f>
        <v/>
      </c>
      <c r="K7" s="2" t="str">
        <f>IF($A7="","",VLOOKUP($A7,選手情報入力シート!$A$3:$M$246,8,FALSE))</f>
        <v/>
      </c>
      <c r="L7" s="2" t="str">
        <f>IF($A7="","",VLOOKUP($A7,選手情報入力シート!$A$3:$M$246,9,FALSE))</f>
        <v/>
      </c>
      <c r="M7" s="2" t="str">
        <f>IF($A7="","",YEAR(VLOOKUP($A7,選手情報入力シート!$A$3:$M$246,10,FALSE)))</f>
        <v/>
      </c>
      <c r="N7" s="9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2"/>
      <c r="P7" s="2"/>
      <c r="Q7" s="2">
        <f t="shared" si="3"/>
        <v>-1</v>
      </c>
      <c r="R7" s="2">
        <f>所属情報入力シート!$A$2</f>
        <v>0</v>
      </c>
      <c r="S7" s="2" t="str">
        <f>所属情報入力シート!$C$2</f>
        <v/>
      </c>
      <c r="T7" s="2" t="str">
        <f>所属情報入力シート!$D$2</f>
        <v/>
      </c>
      <c r="U7" s="2" t="str">
        <f>所属情報入力シート!$E$2</f>
        <v/>
      </c>
      <c r="V7" s="2" t="str">
        <f>所属情報入力シート!$F$2</f>
        <v/>
      </c>
      <c r="W7" s="2" t="str">
        <f>所属情報入力シート!$G$2</f>
        <v/>
      </c>
      <c r="X7" s="2"/>
      <c r="Y7" s="2">
        <v>5</v>
      </c>
      <c r="Z7" s="12" t="str">
        <f>IF(データとりまとめシート!$B7="","",データとりまとめシート!$B7)</f>
        <v/>
      </c>
      <c r="AA7" s="2" t="str">
        <f>IF(Z7="","",データとりまとめシート!$D7)</f>
        <v/>
      </c>
      <c r="AB7" s="12" t="str">
        <f t="shared" si="0"/>
        <v/>
      </c>
      <c r="AC7" s="2" t="str">
        <f>IF(Z7="","",データとりまとめシート!$E7)</f>
        <v/>
      </c>
      <c r="AD7" s="2" t="str">
        <f t="shared" si="1"/>
        <v/>
      </c>
      <c r="AE7" s="2" t="str">
        <f t="shared" si="2"/>
        <v/>
      </c>
      <c r="AF7" s="2" t="str">
        <f>IF(データとりまとめシート!$A17="","",データとりまとめシート!$A17)</f>
        <v/>
      </c>
      <c r="AG7" s="2"/>
      <c r="AH7" s="2" t="str">
        <f>IF($AF7="","",VLOOKUP($AF7,NANS取り込みシート!$A:$P,2,FALSE))</f>
        <v/>
      </c>
      <c r="AI7" s="2"/>
      <c r="AJ7" s="2" t="str">
        <f>IF($AF7="","",VLOOKUP($AF7,NANS取り込みシート!$A:$P,5,FALSE))</f>
        <v/>
      </c>
      <c r="AK7" s="2" t="str">
        <f>IF($AF7="","",VLOOKUP($AF7,NANS取り込みシート!$A:$P,6,FALSE))</f>
        <v/>
      </c>
      <c r="AL7" s="2" t="str">
        <f>IF($AF7="","",VLOOKUP($AF7,NANS取り込みシート!$A:$P,7,FALSE))</f>
        <v/>
      </c>
      <c r="AM7" s="2"/>
      <c r="AN7" s="2" t="str">
        <f>IF($AF7="","",VLOOKUP($AF7,NANS取り込みシート!$A:$P,9,FALSE))</f>
        <v/>
      </c>
      <c r="AO7" s="2" t="str">
        <f>IF($AF7="","",VLOOKUP($AF7,NANS取り込みシート!$A:$P,10,FALSE))</f>
        <v/>
      </c>
      <c r="AP7" s="2" t="str">
        <f>IF($AF7="","",VLOOKUP($AF7,NANS取り込みシート!$A:$P,11,FALSE))</f>
        <v/>
      </c>
      <c r="AQ7" s="2" t="str">
        <f>IF($AF7="","",VLOOKUP($AF7,NANS取り込みシート!$A:$P,12,FALSE))</f>
        <v/>
      </c>
      <c r="AR7" s="2" t="str">
        <f>IF($AF7="","",VLOOKUP($AF7,NANS取り込みシート!$A:$P,13,FALSE))</f>
        <v/>
      </c>
      <c r="AS7" s="9" t="str">
        <f>IF($AF7="","",VLOOKUP($AF7,NANS取り込みシート!$A:$P,14,FALSE))</f>
        <v/>
      </c>
      <c r="AT7" s="2"/>
      <c r="AU7" s="9" t="str">
        <f>IF($AF7="","",VLOOKUP($AF7,NANS取り込みシート!$A:$P,16,FALSE))</f>
        <v/>
      </c>
      <c r="AV7" s="2" t="str">
        <f>IF(データとりまとめシート!$E17="","",データとりまとめシート!$E17)</f>
        <v/>
      </c>
      <c r="AW7" s="2" t="str">
        <f>IF(データとりまとめシート!$G17="","",データとりまとめシート!$G17)</f>
        <v/>
      </c>
      <c r="AX7" s="2"/>
      <c r="AY7" s="2"/>
      <c r="AZ7" s="2" t="str">
        <f>IF(データとりまとめシート!$I17="","",データとりまとめシート!$I17)</f>
        <v/>
      </c>
      <c r="BA7" s="2" t="str">
        <f>IF(データとりまとめシート!$K17="","",データとりまとめシート!$K17)</f>
        <v/>
      </c>
      <c r="BB7" s="2"/>
      <c r="BC7" s="2"/>
    </row>
    <row r="8" spans="1:55">
      <c r="A8" s="2" t="str">
        <f>IF(選手情報入力シート!A8="","",選手情報入力シート!A8)</f>
        <v/>
      </c>
      <c r="B8" s="2" t="str">
        <f>IF($A8="","",所属情報入力シート!$A$2)</f>
        <v/>
      </c>
      <c r="C8" s="2"/>
      <c r="D8" s="2"/>
      <c r="E8" s="2" t="str">
        <f>IF($A8="","",VLOOKUP($A8,選手情報入力シート!$A$3:$M$246,2,FALSE))</f>
        <v/>
      </c>
      <c r="F8" s="2" t="str">
        <f>IF($A8="","",VLOOKUP($A8,選手情報入力シート!$A$3:$M$246,3,FALSE)&amp;" "&amp;VLOOKUP($A8,選手情報入力シート!$A$3:$M$246,4,FALSE))</f>
        <v/>
      </c>
      <c r="G8" s="2" t="str">
        <f>IF($A8="","",VLOOKUP($A8,選手情報入力シート!$A$3:$M$246,5,FALSE))</f>
        <v/>
      </c>
      <c r="H8" s="2"/>
      <c r="I8" s="2" t="str">
        <f>IF($A8="","",VLOOKUP($A8,選手情報入力シート!$A$3:$M$246,6,FALSE))</f>
        <v/>
      </c>
      <c r="J8" s="2" t="str">
        <f>IF($A8="","",VLOOKUP($A8,選手情報入力シート!$A$3:$M$246,7,FALSE))</f>
        <v/>
      </c>
      <c r="K8" s="2" t="str">
        <f>IF($A8="","",VLOOKUP($A8,選手情報入力シート!$A$3:$M$246,8,FALSE))</f>
        <v/>
      </c>
      <c r="L8" s="2" t="str">
        <f>IF($A8="","",VLOOKUP($A8,選手情報入力シート!$A$3:$M$246,9,FALSE))</f>
        <v/>
      </c>
      <c r="M8" s="2" t="str">
        <f>IF($A8="","",YEAR(VLOOKUP($A8,選手情報入力シート!$A$3:$M$246,10,FALSE)))</f>
        <v/>
      </c>
      <c r="N8" s="9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2"/>
      <c r="P8" s="2"/>
      <c r="Q8" s="2">
        <f t="shared" si="3"/>
        <v>-1</v>
      </c>
      <c r="R8" s="2">
        <f>所属情報入力シート!$A$2</f>
        <v>0</v>
      </c>
      <c r="S8" s="2" t="str">
        <f>所属情報入力シート!$C$2</f>
        <v/>
      </c>
      <c r="T8" s="2" t="str">
        <f>所属情報入力シート!$D$2</f>
        <v/>
      </c>
      <c r="U8" s="2" t="str">
        <f>所属情報入力シート!$E$2</f>
        <v/>
      </c>
      <c r="V8" s="2" t="str">
        <f>所属情報入力シート!$F$2</f>
        <v/>
      </c>
      <c r="W8" s="2" t="str">
        <f>所属情報入力シート!$G$2</f>
        <v/>
      </c>
      <c r="X8" s="2"/>
      <c r="Y8" s="2">
        <v>6</v>
      </c>
      <c r="Z8" s="12" t="str">
        <f>IF(データとりまとめシート!$B8="","",データとりまとめシート!$B8)</f>
        <v/>
      </c>
      <c r="AA8" s="2" t="str">
        <f>IF(Z8="","",データとりまとめシート!$D8)</f>
        <v/>
      </c>
      <c r="AB8" s="12" t="str">
        <f t="shared" si="0"/>
        <v/>
      </c>
      <c r="AC8" s="2" t="str">
        <f>IF(Z8="","",データとりまとめシート!$E8)</f>
        <v/>
      </c>
      <c r="AD8" s="2" t="str">
        <f t="shared" si="1"/>
        <v/>
      </c>
      <c r="AE8" s="2" t="str">
        <f t="shared" si="2"/>
        <v/>
      </c>
      <c r="AF8" s="2" t="str">
        <f>IF(データとりまとめシート!$A18="","",データとりまとめシート!$A18)</f>
        <v/>
      </c>
      <c r="AG8" s="2"/>
      <c r="AH8" s="2" t="str">
        <f>IF($AF8="","",VLOOKUP($AF8,NANS取り込みシート!$A:$P,2,FALSE))</f>
        <v/>
      </c>
      <c r="AI8" s="2"/>
      <c r="AJ8" s="2" t="str">
        <f>IF($AF8="","",VLOOKUP($AF8,NANS取り込みシート!$A:$P,5,FALSE))</f>
        <v/>
      </c>
      <c r="AK8" s="2" t="str">
        <f>IF($AF8="","",VLOOKUP($AF8,NANS取り込みシート!$A:$P,6,FALSE))</f>
        <v/>
      </c>
      <c r="AL8" s="2" t="str">
        <f>IF($AF8="","",VLOOKUP($AF8,NANS取り込みシート!$A:$P,7,FALSE))</f>
        <v/>
      </c>
      <c r="AM8" s="2"/>
      <c r="AN8" s="2" t="str">
        <f>IF($AF8="","",VLOOKUP($AF8,NANS取り込みシート!$A:$P,9,FALSE))</f>
        <v/>
      </c>
      <c r="AO8" s="2" t="str">
        <f>IF($AF8="","",VLOOKUP($AF8,NANS取り込みシート!$A:$P,10,FALSE))</f>
        <v/>
      </c>
      <c r="AP8" s="2" t="str">
        <f>IF($AF8="","",VLOOKUP($AF8,NANS取り込みシート!$A:$P,11,FALSE))</f>
        <v/>
      </c>
      <c r="AQ8" s="2" t="str">
        <f>IF($AF8="","",VLOOKUP($AF8,NANS取り込みシート!$A:$P,12,FALSE))</f>
        <v/>
      </c>
      <c r="AR8" s="2" t="str">
        <f>IF($AF8="","",VLOOKUP($AF8,NANS取り込みシート!$A:$P,13,FALSE))</f>
        <v/>
      </c>
      <c r="AS8" s="9" t="str">
        <f>IF($AF8="","",VLOOKUP($AF8,NANS取り込みシート!$A:$P,14,FALSE))</f>
        <v/>
      </c>
      <c r="AT8" s="2"/>
      <c r="AU8" s="9" t="str">
        <f>IF($AF8="","",VLOOKUP($AF8,NANS取り込みシート!$A:$P,16,FALSE))</f>
        <v/>
      </c>
      <c r="AV8" s="2" t="str">
        <f>IF(データとりまとめシート!$E18="","",データとりまとめシート!$E18)</f>
        <v/>
      </c>
      <c r="AW8" s="2" t="str">
        <f>IF(データとりまとめシート!$G18="","",データとりまとめシート!$G18)</f>
        <v/>
      </c>
      <c r="AX8" s="2"/>
      <c r="AY8" s="2"/>
      <c r="AZ8" s="2" t="str">
        <f>IF(データとりまとめシート!$I18="","",データとりまとめシート!$I18)</f>
        <v/>
      </c>
      <c r="BA8" s="2" t="str">
        <f>IF(データとりまとめシート!$K18="","",データとりまとめシート!$K18)</f>
        <v/>
      </c>
      <c r="BB8" s="2"/>
      <c r="BC8" s="2"/>
    </row>
    <row r="9" spans="1:55">
      <c r="A9" s="2" t="str">
        <f>IF(選手情報入力シート!A9="","",選手情報入力シート!A9)</f>
        <v/>
      </c>
      <c r="B9" s="2" t="str">
        <f>IF($A9="","",所属情報入力シート!$A$2)</f>
        <v/>
      </c>
      <c r="C9" s="2"/>
      <c r="D9" s="2"/>
      <c r="E9" s="2" t="str">
        <f>IF($A9="","",VLOOKUP($A9,選手情報入力シート!$A$3:$M$246,2,FALSE))</f>
        <v/>
      </c>
      <c r="F9" s="2" t="str">
        <f>IF($A9="","",VLOOKUP($A9,選手情報入力シート!$A$3:$M$246,3,FALSE)&amp;" "&amp;VLOOKUP($A9,選手情報入力シート!$A$3:$M$246,4,FALSE))</f>
        <v/>
      </c>
      <c r="G9" s="2" t="str">
        <f>IF($A9="","",VLOOKUP($A9,選手情報入力シート!$A$3:$M$246,5,FALSE))</f>
        <v/>
      </c>
      <c r="H9" s="2"/>
      <c r="I9" s="2" t="str">
        <f>IF($A9="","",VLOOKUP($A9,選手情報入力シート!$A$3:$M$246,6,FALSE))</f>
        <v/>
      </c>
      <c r="J9" s="2" t="str">
        <f>IF($A9="","",VLOOKUP($A9,選手情報入力シート!$A$3:$M$246,7,FALSE))</f>
        <v/>
      </c>
      <c r="K9" s="2" t="str">
        <f>IF($A9="","",VLOOKUP($A9,選手情報入力シート!$A$3:$M$246,8,FALSE))</f>
        <v/>
      </c>
      <c r="L9" s="2" t="str">
        <f>IF($A9="","",VLOOKUP($A9,選手情報入力シート!$A$3:$M$246,9,FALSE))</f>
        <v/>
      </c>
      <c r="M9" s="2" t="str">
        <f>IF($A9="","",YEAR(VLOOKUP($A9,選手情報入力シート!$A$3:$M$246,10,FALSE)))</f>
        <v/>
      </c>
      <c r="N9" s="9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2"/>
      <c r="P9" s="2"/>
      <c r="Q9" s="2">
        <f>R9*2</f>
        <v>0</v>
      </c>
      <c r="R9" s="2">
        <f>所属情報入力シート!$A$2</f>
        <v>0</v>
      </c>
      <c r="S9" s="2" t="str">
        <f>所属情報入力シート!$C$2</f>
        <v/>
      </c>
      <c r="T9" s="2" t="str">
        <f>所属情報入力シート!$D$2</f>
        <v/>
      </c>
      <c r="U9" s="2" t="str">
        <f>所属情報入力シート!$E$2</f>
        <v/>
      </c>
      <c r="V9" s="2" t="str">
        <f>所属情報入力シート!$F$2</f>
        <v/>
      </c>
      <c r="W9" s="2" t="str">
        <f>所属情報入力シート!$G$2</f>
        <v/>
      </c>
      <c r="X9" s="2"/>
      <c r="Y9" s="2">
        <v>1</v>
      </c>
      <c r="Z9" s="13" t="str">
        <f>IF(データとりまとめシート!$H3="","",データとりまとめシート!$H3)</f>
        <v/>
      </c>
      <c r="AA9" s="2" t="str">
        <f>IF(Z9="","",データとりまとめシート!$J3)</f>
        <v/>
      </c>
      <c r="AB9" s="13" t="str">
        <f>IF(Z9="","",26)</f>
        <v/>
      </c>
      <c r="AC9" s="2" t="str">
        <f>IF(Z9="","",データとりまとめシート!$K3)</f>
        <v/>
      </c>
      <c r="AD9" s="2" t="str">
        <f t="shared" si="1"/>
        <v/>
      </c>
      <c r="AE9" s="2" t="str">
        <f t="shared" si="2"/>
        <v/>
      </c>
      <c r="AF9" s="2" t="str">
        <f>IF(データとりまとめシート!$A19="","",データとりまとめシート!$A19)</f>
        <v/>
      </c>
      <c r="AG9" s="2"/>
      <c r="AH9" s="2" t="str">
        <f>IF($AF9="","",VLOOKUP($AF9,NANS取り込みシート!$A:$P,2,FALSE))</f>
        <v/>
      </c>
      <c r="AI9" s="2"/>
      <c r="AJ9" s="2" t="str">
        <f>IF($AF9="","",VLOOKUP($AF9,NANS取り込みシート!$A:$P,5,FALSE))</f>
        <v/>
      </c>
      <c r="AK9" s="2" t="str">
        <f>IF($AF9="","",VLOOKUP($AF9,NANS取り込みシート!$A:$P,6,FALSE))</f>
        <v/>
      </c>
      <c r="AL9" s="2" t="str">
        <f>IF($AF9="","",VLOOKUP($AF9,NANS取り込みシート!$A:$P,7,FALSE))</f>
        <v/>
      </c>
      <c r="AM9" s="2"/>
      <c r="AN9" s="2" t="str">
        <f>IF($AF9="","",VLOOKUP($AF9,NANS取り込みシート!$A:$P,9,FALSE))</f>
        <v/>
      </c>
      <c r="AO9" s="2" t="str">
        <f>IF($AF9="","",VLOOKUP($AF9,NANS取り込みシート!$A:$P,10,FALSE))</f>
        <v/>
      </c>
      <c r="AP9" s="2" t="str">
        <f>IF($AF9="","",VLOOKUP($AF9,NANS取り込みシート!$A:$P,11,FALSE))</f>
        <v/>
      </c>
      <c r="AQ9" s="2" t="str">
        <f>IF($AF9="","",VLOOKUP($AF9,NANS取り込みシート!$A:$P,12,FALSE))</f>
        <v/>
      </c>
      <c r="AR9" s="2" t="str">
        <f>IF($AF9="","",VLOOKUP($AF9,NANS取り込みシート!$A:$P,13,FALSE))</f>
        <v/>
      </c>
      <c r="AS9" s="9" t="str">
        <f>IF($AF9="","",VLOOKUP($AF9,NANS取り込みシート!$A:$P,14,FALSE))</f>
        <v/>
      </c>
      <c r="AT9" s="2"/>
      <c r="AU9" s="9" t="str">
        <f>IF($AF9="","",VLOOKUP($AF9,NANS取り込みシート!$A:$P,16,FALSE))</f>
        <v/>
      </c>
      <c r="AV9" s="2" t="str">
        <f>IF(データとりまとめシート!$E19="","",データとりまとめシート!$E19)</f>
        <v/>
      </c>
      <c r="AW9" s="2" t="str">
        <f>IF(データとりまとめシート!$G19="","",データとりまとめシート!$G19)</f>
        <v/>
      </c>
      <c r="AX9" s="2"/>
      <c r="AY9" s="2"/>
      <c r="AZ9" s="2" t="str">
        <f>IF(データとりまとめシート!$I19="","",データとりまとめシート!$I19)</f>
        <v/>
      </c>
      <c r="BA9" s="2" t="str">
        <f>IF(データとりまとめシート!$K19="","",データとりまとめシート!$K19)</f>
        <v/>
      </c>
      <c r="BB9" s="2"/>
      <c r="BC9" s="2"/>
    </row>
    <row r="10" spans="1:55">
      <c r="A10" s="2" t="str">
        <f>IF(選手情報入力シート!A10="","",選手情報入力シート!A10)</f>
        <v/>
      </c>
      <c r="B10" s="2" t="str">
        <f>IF($A10="","",所属情報入力シート!$A$2)</f>
        <v/>
      </c>
      <c r="C10" s="2"/>
      <c r="D10" s="2"/>
      <c r="E10" s="2" t="str">
        <f>IF($A10="","",VLOOKUP($A10,選手情報入力シート!$A$3:$M$246,2,FALSE))</f>
        <v/>
      </c>
      <c r="F10" s="2" t="str">
        <f>IF($A10="","",VLOOKUP($A10,選手情報入力シート!$A$3:$M$246,3,FALSE)&amp;" "&amp;VLOOKUP($A10,選手情報入力シート!$A$3:$M$246,4,FALSE))</f>
        <v/>
      </c>
      <c r="G10" s="2" t="str">
        <f>IF($A10="","",VLOOKUP($A10,選手情報入力シート!$A$3:$M$246,5,FALSE))</f>
        <v/>
      </c>
      <c r="H10" s="2"/>
      <c r="I10" s="2" t="str">
        <f>IF($A10="","",VLOOKUP($A10,選手情報入力シート!$A$3:$M$246,6,FALSE))</f>
        <v/>
      </c>
      <c r="J10" s="2" t="str">
        <f>IF($A10="","",VLOOKUP($A10,選手情報入力シート!$A$3:$M$246,7,FALSE))</f>
        <v/>
      </c>
      <c r="K10" s="2" t="str">
        <f>IF($A10="","",VLOOKUP($A10,選手情報入力シート!$A$3:$M$246,8,FALSE))</f>
        <v/>
      </c>
      <c r="L10" s="2" t="str">
        <f>IF($A10="","",VLOOKUP($A10,選手情報入力シート!$A$3:$M$246,9,FALSE))</f>
        <v/>
      </c>
      <c r="M10" s="2" t="str">
        <f>IF($A10="","",YEAR(VLOOKUP($A10,選手情報入力シート!$A$3:$M$246,10,FALSE)))</f>
        <v/>
      </c>
      <c r="N10" s="9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2"/>
      <c r="P10" s="2"/>
      <c r="Q10" s="2">
        <f t="shared" ref="Q10:Q14" si="4">R10*2</f>
        <v>0</v>
      </c>
      <c r="R10" s="2">
        <f>所属情報入力シート!$A$2</f>
        <v>0</v>
      </c>
      <c r="S10" s="2" t="str">
        <f>所属情報入力シート!$C$2</f>
        <v/>
      </c>
      <c r="T10" s="2" t="str">
        <f>所属情報入力シート!$D$2</f>
        <v/>
      </c>
      <c r="U10" s="2" t="str">
        <f>所属情報入力シート!$E$2</f>
        <v/>
      </c>
      <c r="V10" s="2" t="str">
        <f>所属情報入力シート!$F$2</f>
        <v/>
      </c>
      <c r="W10" s="2" t="str">
        <f>所属情報入力シート!$G$2</f>
        <v/>
      </c>
      <c r="X10" s="2"/>
      <c r="Y10" s="2">
        <v>2</v>
      </c>
      <c r="Z10" s="13" t="str">
        <f>IF(データとりまとめシート!$H4="","",データとりまとめシート!$H4)</f>
        <v/>
      </c>
      <c r="AA10" s="2" t="str">
        <f>IF(Z10="","",データとりまとめシート!$J4)</f>
        <v/>
      </c>
      <c r="AB10" s="13" t="str">
        <f t="shared" ref="AB10:AB14" si="5">IF(Z10="","",26)</f>
        <v/>
      </c>
      <c r="AC10" s="2" t="str">
        <f>IF(Z10="","",データとりまとめシート!$K4)</f>
        <v/>
      </c>
      <c r="AD10" s="2" t="str">
        <f t="shared" si="1"/>
        <v/>
      </c>
      <c r="AE10" s="2" t="str">
        <f t="shared" si="2"/>
        <v/>
      </c>
      <c r="AF10" s="2" t="str">
        <f>IF(データとりまとめシート!$A20="","",データとりまとめシート!$A20)</f>
        <v/>
      </c>
      <c r="AG10" s="2"/>
      <c r="AH10" s="2" t="str">
        <f>IF($AF10="","",VLOOKUP($AF10,NANS取り込みシート!$A:$P,2,FALSE))</f>
        <v/>
      </c>
      <c r="AI10" s="2"/>
      <c r="AJ10" s="2" t="str">
        <f>IF($AF10="","",VLOOKUP($AF10,NANS取り込みシート!$A:$P,5,FALSE))</f>
        <v/>
      </c>
      <c r="AK10" s="2" t="str">
        <f>IF($AF10="","",VLOOKUP($AF10,NANS取り込みシート!$A:$P,6,FALSE))</f>
        <v/>
      </c>
      <c r="AL10" s="2" t="str">
        <f>IF($AF10="","",VLOOKUP($AF10,NANS取り込みシート!$A:$P,7,FALSE))</f>
        <v/>
      </c>
      <c r="AM10" s="2"/>
      <c r="AN10" s="2" t="str">
        <f>IF($AF10="","",VLOOKUP($AF10,NANS取り込みシート!$A:$P,9,FALSE))</f>
        <v/>
      </c>
      <c r="AO10" s="2" t="str">
        <f>IF($AF10="","",VLOOKUP($AF10,NANS取り込みシート!$A:$P,10,FALSE))</f>
        <v/>
      </c>
      <c r="AP10" s="2" t="str">
        <f>IF($AF10="","",VLOOKUP($AF10,NANS取り込みシート!$A:$P,11,FALSE))</f>
        <v/>
      </c>
      <c r="AQ10" s="2" t="str">
        <f>IF($AF10="","",VLOOKUP($AF10,NANS取り込みシート!$A:$P,12,FALSE))</f>
        <v/>
      </c>
      <c r="AR10" s="2" t="str">
        <f>IF($AF10="","",VLOOKUP($AF10,NANS取り込みシート!$A:$P,13,FALSE))</f>
        <v/>
      </c>
      <c r="AS10" s="9" t="str">
        <f>IF($AF10="","",VLOOKUP($AF10,NANS取り込みシート!$A:$P,14,FALSE))</f>
        <v/>
      </c>
      <c r="AT10" s="2"/>
      <c r="AU10" s="9" t="str">
        <f>IF($AF10="","",VLOOKUP($AF10,NANS取り込みシート!$A:$P,16,FALSE))</f>
        <v/>
      </c>
      <c r="AV10" s="2" t="str">
        <f>IF(データとりまとめシート!$E20="","",データとりまとめシート!$E20)</f>
        <v/>
      </c>
      <c r="AW10" s="2" t="str">
        <f>IF(データとりまとめシート!$G20="","",データとりまとめシート!$G20)</f>
        <v/>
      </c>
      <c r="AX10" s="2"/>
      <c r="AY10" s="2"/>
      <c r="AZ10" s="2" t="str">
        <f>IF(データとりまとめシート!$I20="","",データとりまとめシート!$I20)</f>
        <v/>
      </c>
      <c r="BA10" s="2" t="str">
        <f>IF(データとりまとめシート!$K20="","",データとりまとめシート!$K20)</f>
        <v/>
      </c>
      <c r="BB10" s="2"/>
      <c r="BC10" s="2"/>
    </row>
    <row r="11" spans="1:55">
      <c r="A11" s="2" t="str">
        <f>IF(選手情報入力シート!A11="","",選手情報入力シート!A11)</f>
        <v/>
      </c>
      <c r="B11" s="2" t="str">
        <f>IF($A11="","",所属情報入力シート!$A$2)</f>
        <v/>
      </c>
      <c r="C11" s="2"/>
      <c r="D11" s="2"/>
      <c r="E11" s="2" t="str">
        <f>IF($A11="","",VLOOKUP($A11,選手情報入力シート!$A$3:$M$246,2,FALSE))</f>
        <v/>
      </c>
      <c r="F11" s="2" t="str">
        <f>IF($A11="","",VLOOKUP($A11,選手情報入力シート!$A$3:$M$246,3,FALSE)&amp;" "&amp;VLOOKUP($A11,選手情報入力シート!$A$3:$M$246,4,FALSE))</f>
        <v/>
      </c>
      <c r="G11" s="2" t="str">
        <f>IF($A11="","",VLOOKUP($A11,選手情報入力シート!$A$3:$M$246,5,FALSE))</f>
        <v/>
      </c>
      <c r="H11" s="2"/>
      <c r="I11" s="2" t="str">
        <f>IF($A11="","",VLOOKUP($A11,選手情報入力シート!$A$3:$M$246,6,FALSE))</f>
        <v/>
      </c>
      <c r="J11" s="2" t="str">
        <f>IF($A11="","",VLOOKUP($A11,選手情報入力シート!$A$3:$M$246,7,FALSE))</f>
        <v/>
      </c>
      <c r="K11" s="2" t="str">
        <f>IF($A11="","",VLOOKUP($A11,選手情報入力シート!$A$3:$M$246,8,FALSE))</f>
        <v/>
      </c>
      <c r="L11" s="2" t="str">
        <f>IF($A11="","",VLOOKUP($A11,選手情報入力シート!$A$3:$M$246,9,FALSE))</f>
        <v/>
      </c>
      <c r="M11" s="2" t="str">
        <f>IF($A11="","",YEAR(VLOOKUP($A11,選手情報入力シート!$A$3:$M$246,10,FALSE)))</f>
        <v/>
      </c>
      <c r="N11" s="9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2"/>
      <c r="P11" s="2"/>
      <c r="Q11" s="2">
        <f t="shared" si="4"/>
        <v>0</v>
      </c>
      <c r="R11" s="2">
        <f>所属情報入力シート!$A$2</f>
        <v>0</v>
      </c>
      <c r="S11" s="2" t="str">
        <f>所属情報入力シート!$C$2</f>
        <v/>
      </c>
      <c r="T11" s="2" t="str">
        <f>所属情報入力シート!$D$2</f>
        <v/>
      </c>
      <c r="U11" s="2" t="str">
        <f>所属情報入力シート!$E$2</f>
        <v/>
      </c>
      <c r="V11" s="2" t="str">
        <f>所属情報入力シート!$F$2</f>
        <v/>
      </c>
      <c r="W11" s="2" t="str">
        <f>所属情報入力シート!$G$2</f>
        <v/>
      </c>
      <c r="X11" s="2"/>
      <c r="Y11" s="2">
        <v>3</v>
      </c>
      <c r="Z11" s="13" t="str">
        <f>IF(データとりまとめシート!$H5="","",データとりまとめシート!$H5)</f>
        <v/>
      </c>
      <c r="AA11" s="2" t="str">
        <f>IF(Z11="","",データとりまとめシート!$J5)</f>
        <v/>
      </c>
      <c r="AB11" s="13" t="str">
        <f t="shared" si="5"/>
        <v/>
      </c>
      <c r="AC11" s="2" t="str">
        <f>IF(Z11="","",データとりまとめシート!$K5)</f>
        <v/>
      </c>
      <c r="AD11" s="2" t="str">
        <f t="shared" si="1"/>
        <v/>
      </c>
      <c r="AE11" s="2" t="str">
        <f t="shared" si="2"/>
        <v/>
      </c>
      <c r="AF11" s="2" t="str">
        <f>IF(データとりまとめシート!$A21="","",データとりまとめシート!$A21)</f>
        <v/>
      </c>
      <c r="AG11" s="2"/>
      <c r="AH11" s="2" t="str">
        <f>IF($AF11="","",VLOOKUP($AF11,NANS取り込みシート!$A:$P,2,FALSE))</f>
        <v/>
      </c>
      <c r="AI11" s="2"/>
      <c r="AJ11" s="2" t="str">
        <f>IF($AF11="","",VLOOKUP($AF11,NANS取り込みシート!$A:$P,5,FALSE))</f>
        <v/>
      </c>
      <c r="AK11" s="2" t="str">
        <f>IF($AF11="","",VLOOKUP($AF11,NANS取り込みシート!$A:$P,6,FALSE))</f>
        <v/>
      </c>
      <c r="AL11" s="2" t="str">
        <f>IF($AF11="","",VLOOKUP($AF11,NANS取り込みシート!$A:$P,7,FALSE))</f>
        <v/>
      </c>
      <c r="AM11" s="2"/>
      <c r="AN11" s="2" t="str">
        <f>IF($AF11="","",VLOOKUP($AF11,NANS取り込みシート!$A:$P,9,FALSE))</f>
        <v/>
      </c>
      <c r="AO11" s="2" t="str">
        <f>IF($AF11="","",VLOOKUP($AF11,NANS取り込みシート!$A:$P,10,FALSE))</f>
        <v/>
      </c>
      <c r="AP11" s="2" t="str">
        <f>IF($AF11="","",VLOOKUP($AF11,NANS取り込みシート!$A:$P,11,FALSE))</f>
        <v/>
      </c>
      <c r="AQ11" s="2" t="str">
        <f>IF($AF11="","",VLOOKUP($AF11,NANS取り込みシート!$A:$P,12,FALSE))</f>
        <v/>
      </c>
      <c r="AR11" s="2" t="str">
        <f>IF($AF11="","",VLOOKUP($AF11,NANS取り込みシート!$A:$P,13,FALSE))</f>
        <v/>
      </c>
      <c r="AS11" s="9" t="str">
        <f>IF($AF11="","",VLOOKUP($AF11,NANS取り込みシート!$A:$P,14,FALSE))</f>
        <v/>
      </c>
      <c r="AT11" s="2"/>
      <c r="AU11" s="9" t="str">
        <f>IF($AF11="","",VLOOKUP($AF11,NANS取り込みシート!$A:$P,16,FALSE))</f>
        <v/>
      </c>
      <c r="AV11" s="2" t="str">
        <f>IF(データとりまとめシート!$E21="","",データとりまとめシート!$E21)</f>
        <v/>
      </c>
      <c r="AW11" s="2" t="str">
        <f>IF(データとりまとめシート!$G21="","",データとりまとめシート!$G21)</f>
        <v/>
      </c>
      <c r="AX11" s="2"/>
      <c r="AY11" s="2"/>
      <c r="AZ11" s="2" t="str">
        <f>IF(データとりまとめシート!$I21="","",データとりまとめシート!$I21)</f>
        <v/>
      </c>
      <c r="BA11" s="2" t="str">
        <f>IF(データとりまとめシート!$K21="","",データとりまとめシート!$K21)</f>
        <v/>
      </c>
      <c r="BB11" s="2"/>
      <c r="BC11" s="2"/>
    </row>
    <row r="12" spans="1:55">
      <c r="A12" s="2" t="str">
        <f>IF(選手情報入力シート!A12="","",選手情報入力シート!A12)</f>
        <v/>
      </c>
      <c r="B12" s="2" t="str">
        <f>IF($A12="","",所属情報入力シート!$A$2)</f>
        <v/>
      </c>
      <c r="C12" s="2"/>
      <c r="D12" s="2"/>
      <c r="E12" s="2" t="str">
        <f>IF($A12="","",VLOOKUP($A12,選手情報入力シート!$A$3:$M$246,2,FALSE))</f>
        <v/>
      </c>
      <c r="F12" s="2" t="str">
        <f>IF($A12="","",VLOOKUP($A12,選手情報入力シート!$A$3:$M$246,3,FALSE)&amp;" "&amp;VLOOKUP($A12,選手情報入力シート!$A$3:$M$246,4,FALSE))</f>
        <v/>
      </c>
      <c r="G12" s="2" t="str">
        <f>IF($A12="","",VLOOKUP($A12,選手情報入力シート!$A$3:$M$246,5,FALSE))</f>
        <v/>
      </c>
      <c r="H12" s="2"/>
      <c r="I12" s="2" t="str">
        <f>IF($A12="","",VLOOKUP($A12,選手情報入力シート!$A$3:$M$246,6,FALSE))</f>
        <v/>
      </c>
      <c r="J12" s="2" t="str">
        <f>IF($A12="","",VLOOKUP($A12,選手情報入力シート!$A$3:$M$246,7,FALSE))</f>
        <v/>
      </c>
      <c r="K12" s="2" t="str">
        <f>IF($A12="","",VLOOKUP($A12,選手情報入力シート!$A$3:$M$246,8,FALSE))</f>
        <v/>
      </c>
      <c r="L12" s="2" t="str">
        <f>IF($A12="","",VLOOKUP($A12,選手情報入力シート!$A$3:$M$246,9,FALSE))</f>
        <v/>
      </c>
      <c r="M12" s="2" t="str">
        <f>IF($A12="","",YEAR(VLOOKUP($A12,選手情報入力シート!$A$3:$M$246,10,FALSE)))</f>
        <v/>
      </c>
      <c r="N12" s="9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2"/>
      <c r="P12" s="2"/>
      <c r="Q12" s="2">
        <f t="shared" si="4"/>
        <v>0</v>
      </c>
      <c r="R12" s="2">
        <f>所属情報入力シート!$A$2</f>
        <v>0</v>
      </c>
      <c r="S12" s="2" t="str">
        <f>所属情報入力シート!$C$2</f>
        <v/>
      </c>
      <c r="T12" s="2" t="str">
        <f>所属情報入力シート!$D$2</f>
        <v/>
      </c>
      <c r="U12" s="2" t="str">
        <f>所属情報入力シート!$E$2</f>
        <v/>
      </c>
      <c r="V12" s="2" t="str">
        <f>所属情報入力シート!$F$2</f>
        <v/>
      </c>
      <c r="W12" s="2" t="str">
        <f>所属情報入力シート!$G$2</f>
        <v/>
      </c>
      <c r="X12" s="2"/>
      <c r="Y12" s="2">
        <v>4</v>
      </c>
      <c r="Z12" s="13" t="str">
        <f>IF(データとりまとめシート!$H6="","",データとりまとめシート!$H6)</f>
        <v/>
      </c>
      <c r="AA12" s="2" t="str">
        <f>IF(Z12="","",データとりまとめシート!$J6)</f>
        <v/>
      </c>
      <c r="AB12" s="13" t="str">
        <f t="shared" si="5"/>
        <v/>
      </c>
      <c r="AC12" s="2" t="str">
        <f>IF(Z12="","",データとりまとめシート!$K6)</f>
        <v/>
      </c>
      <c r="AD12" s="2" t="str">
        <f t="shared" si="1"/>
        <v/>
      </c>
      <c r="AE12" s="2" t="str">
        <f t="shared" si="2"/>
        <v/>
      </c>
      <c r="AF12" s="2" t="str">
        <f>IF(データとりまとめシート!$A22="","",データとりまとめシート!$A22)</f>
        <v/>
      </c>
      <c r="AG12" s="2"/>
      <c r="AH12" s="2" t="str">
        <f>IF($AF12="","",VLOOKUP($AF12,NANS取り込みシート!$A:$P,2,FALSE))</f>
        <v/>
      </c>
      <c r="AI12" s="2"/>
      <c r="AJ12" s="2" t="str">
        <f>IF($AF12="","",VLOOKUP($AF12,NANS取り込みシート!$A:$P,5,FALSE))</f>
        <v/>
      </c>
      <c r="AK12" s="2" t="str">
        <f>IF($AF12="","",VLOOKUP($AF12,NANS取り込みシート!$A:$P,6,FALSE))</f>
        <v/>
      </c>
      <c r="AL12" s="2" t="str">
        <f>IF($AF12="","",VLOOKUP($AF12,NANS取り込みシート!$A:$P,7,FALSE))</f>
        <v/>
      </c>
      <c r="AM12" s="2"/>
      <c r="AN12" s="2" t="str">
        <f>IF($AF12="","",VLOOKUP($AF12,NANS取り込みシート!$A:$P,9,FALSE))</f>
        <v/>
      </c>
      <c r="AO12" s="2" t="str">
        <f>IF($AF12="","",VLOOKUP($AF12,NANS取り込みシート!$A:$P,10,FALSE))</f>
        <v/>
      </c>
      <c r="AP12" s="2" t="str">
        <f>IF($AF12="","",VLOOKUP($AF12,NANS取り込みシート!$A:$P,11,FALSE))</f>
        <v/>
      </c>
      <c r="AQ12" s="2" t="str">
        <f>IF($AF12="","",VLOOKUP($AF12,NANS取り込みシート!$A:$P,12,FALSE))</f>
        <v/>
      </c>
      <c r="AR12" s="2" t="str">
        <f>IF($AF12="","",VLOOKUP($AF12,NANS取り込みシート!$A:$P,13,FALSE))</f>
        <v/>
      </c>
      <c r="AS12" s="9" t="str">
        <f>IF($AF12="","",VLOOKUP($AF12,NANS取り込みシート!$A:$P,14,FALSE))</f>
        <v/>
      </c>
      <c r="AT12" s="2"/>
      <c r="AU12" s="9" t="str">
        <f>IF($AF12="","",VLOOKUP($AF12,NANS取り込みシート!$A:$P,16,FALSE))</f>
        <v/>
      </c>
      <c r="AV12" s="2" t="str">
        <f>IF(データとりまとめシート!$E22="","",データとりまとめシート!$E22)</f>
        <v/>
      </c>
      <c r="AW12" s="2" t="str">
        <f>IF(データとりまとめシート!$G22="","",データとりまとめシート!$G22)</f>
        <v/>
      </c>
      <c r="AX12" s="2"/>
      <c r="AY12" s="2"/>
      <c r="AZ12" s="2" t="str">
        <f>IF(データとりまとめシート!$I22="","",データとりまとめシート!$I22)</f>
        <v/>
      </c>
      <c r="BA12" s="2" t="str">
        <f>IF(データとりまとめシート!$K22="","",データとりまとめシート!$K22)</f>
        <v/>
      </c>
      <c r="BB12" s="2"/>
      <c r="BC12" s="2"/>
    </row>
    <row r="13" spans="1:55">
      <c r="A13" s="2" t="str">
        <f>IF(選手情報入力シート!A13="","",選手情報入力シート!A13)</f>
        <v/>
      </c>
      <c r="B13" s="2" t="str">
        <f>IF($A13="","",所属情報入力シート!$A$2)</f>
        <v/>
      </c>
      <c r="C13" s="2"/>
      <c r="D13" s="2"/>
      <c r="E13" s="2" t="str">
        <f>IF($A13="","",VLOOKUP($A13,選手情報入力シート!$A$3:$M$246,2,FALSE))</f>
        <v/>
      </c>
      <c r="F13" s="2" t="str">
        <f>IF($A13="","",VLOOKUP($A13,選手情報入力シート!$A$3:$M$246,3,FALSE)&amp;" "&amp;VLOOKUP($A13,選手情報入力シート!$A$3:$M$246,4,FALSE))</f>
        <v/>
      </c>
      <c r="G13" s="2" t="str">
        <f>IF($A13="","",VLOOKUP($A13,選手情報入力シート!$A$3:$M$246,5,FALSE))</f>
        <v/>
      </c>
      <c r="H13" s="2"/>
      <c r="I13" s="2" t="str">
        <f>IF($A13="","",VLOOKUP($A13,選手情報入力シート!$A$3:$M$246,6,FALSE))</f>
        <v/>
      </c>
      <c r="J13" s="2" t="str">
        <f>IF($A13="","",VLOOKUP($A13,選手情報入力シート!$A$3:$M$246,7,FALSE))</f>
        <v/>
      </c>
      <c r="K13" s="2" t="str">
        <f>IF($A13="","",VLOOKUP($A13,選手情報入力シート!$A$3:$M$246,8,FALSE))</f>
        <v/>
      </c>
      <c r="L13" s="2" t="str">
        <f>IF($A13="","",VLOOKUP($A13,選手情報入力シート!$A$3:$M$246,9,FALSE))</f>
        <v/>
      </c>
      <c r="M13" s="2" t="str">
        <f>IF($A13="","",YEAR(VLOOKUP($A13,選手情報入力シート!$A$3:$M$246,10,FALSE)))</f>
        <v/>
      </c>
      <c r="N13" s="9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2"/>
      <c r="P13" s="2"/>
      <c r="Q13" s="2">
        <f t="shared" si="4"/>
        <v>0</v>
      </c>
      <c r="R13" s="2">
        <f>所属情報入力シート!$A$2</f>
        <v>0</v>
      </c>
      <c r="S13" s="2" t="str">
        <f>所属情報入力シート!$C$2</f>
        <v/>
      </c>
      <c r="T13" s="2" t="str">
        <f>所属情報入力シート!$D$2</f>
        <v/>
      </c>
      <c r="U13" s="2" t="str">
        <f>所属情報入力シート!$E$2</f>
        <v/>
      </c>
      <c r="V13" s="2" t="str">
        <f>所属情報入力シート!$F$2</f>
        <v/>
      </c>
      <c r="W13" s="2" t="str">
        <f>所属情報入力シート!$G$2</f>
        <v/>
      </c>
      <c r="X13" s="2"/>
      <c r="Y13" s="2">
        <v>5</v>
      </c>
      <c r="Z13" s="13" t="str">
        <f>IF(データとりまとめシート!$H7="","",データとりまとめシート!$H7)</f>
        <v/>
      </c>
      <c r="AA13" s="2" t="str">
        <f>IF(Z13="","",データとりまとめシート!$J7)</f>
        <v/>
      </c>
      <c r="AB13" s="13" t="str">
        <f t="shared" si="5"/>
        <v/>
      </c>
      <c r="AC13" s="2" t="str">
        <f>IF(Z13="","",データとりまとめシート!$K7)</f>
        <v/>
      </c>
      <c r="AD13" s="2" t="str">
        <f t="shared" si="1"/>
        <v/>
      </c>
      <c r="AE13" s="2" t="str">
        <f t="shared" si="2"/>
        <v/>
      </c>
      <c r="AF13" s="2" t="str">
        <f>IF(データとりまとめシート!$A23="","",データとりまとめシート!$A23)</f>
        <v/>
      </c>
      <c r="AG13" s="2"/>
      <c r="AH13" s="2" t="str">
        <f>IF($AF13="","",VLOOKUP($AF13,NANS取り込みシート!$A:$P,2,FALSE))</f>
        <v/>
      </c>
      <c r="AI13" s="2"/>
      <c r="AJ13" s="2" t="str">
        <f>IF($AF13="","",VLOOKUP($AF13,NANS取り込みシート!$A:$P,5,FALSE))</f>
        <v/>
      </c>
      <c r="AK13" s="2" t="str">
        <f>IF($AF13="","",VLOOKUP($AF13,NANS取り込みシート!$A:$P,6,FALSE))</f>
        <v/>
      </c>
      <c r="AL13" s="2" t="str">
        <f>IF($AF13="","",VLOOKUP($AF13,NANS取り込みシート!$A:$P,7,FALSE))</f>
        <v/>
      </c>
      <c r="AM13" s="2"/>
      <c r="AN13" s="2" t="str">
        <f>IF($AF13="","",VLOOKUP($AF13,NANS取り込みシート!$A:$P,9,FALSE))</f>
        <v/>
      </c>
      <c r="AO13" s="2" t="str">
        <f>IF($AF13="","",VLOOKUP($AF13,NANS取り込みシート!$A:$P,10,FALSE))</f>
        <v/>
      </c>
      <c r="AP13" s="2" t="str">
        <f>IF($AF13="","",VLOOKUP($AF13,NANS取り込みシート!$A:$P,11,FALSE))</f>
        <v/>
      </c>
      <c r="AQ13" s="2" t="str">
        <f>IF($AF13="","",VLOOKUP($AF13,NANS取り込みシート!$A:$P,12,FALSE))</f>
        <v/>
      </c>
      <c r="AR13" s="2" t="str">
        <f>IF($AF13="","",VLOOKUP($AF13,NANS取り込みシート!$A:$P,13,FALSE))</f>
        <v/>
      </c>
      <c r="AS13" s="9" t="str">
        <f>IF($AF13="","",VLOOKUP($AF13,NANS取り込みシート!$A:$P,14,FALSE))</f>
        <v/>
      </c>
      <c r="AT13" s="2"/>
      <c r="AU13" s="9" t="str">
        <f>IF($AF13="","",VLOOKUP($AF13,NANS取り込みシート!$A:$P,16,FALSE))</f>
        <v/>
      </c>
      <c r="AV13" s="2" t="str">
        <f>IF(データとりまとめシート!$E23="","",データとりまとめシート!$E23)</f>
        <v/>
      </c>
      <c r="AW13" s="2" t="str">
        <f>IF(データとりまとめシート!$G23="","",データとりまとめシート!$G23)</f>
        <v/>
      </c>
      <c r="AX13" s="2"/>
      <c r="AY13" s="2"/>
      <c r="AZ13" s="2" t="str">
        <f>IF(データとりまとめシート!$I23="","",データとりまとめシート!$I23)</f>
        <v/>
      </c>
      <c r="BA13" s="2" t="str">
        <f>IF(データとりまとめシート!$K23="","",データとりまとめシート!$K23)</f>
        <v/>
      </c>
      <c r="BB13" s="2"/>
      <c r="BC13" s="2"/>
    </row>
    <row r="14" spans="1:55">
      <c r="A14" s="2" t="str">
        <f>IF(選手情報入力シート!A14="","",選手情報入力シート!A14)</f>
        <v/>
      </c>
      <c r="B14" s="2" t="str">
        <f>IF($A14="","",所属情報入力シート!$A$2)</f>
        <v/>
      </c>
      <c r="C14" s="2"/>
      <c r="D14" s="2"/>
      <c r="E14" s="2" t="str">
        <f>IF($A14="","",VLOOKUP($A14,選手情報入力シート!$A$3:$M$246,2,FALSE))</f>
        <v/>
      </c>
      <c r="F14" s="2" t="str">
        <f>IF($A14="","",VLOOKUP($A14,選手情報入力シート!$A$3:$M$246,3,FALSE)&amp;" "&amp;VLOOKUP($A14,選手情報入力シート!$A$3:$M$246,4,FALSE))</f>
        <v/>
      </c>
      <c r="G14" s="2" t="str">
        <f>IF($A14="","",VLOOKUP($A14,選手情報入力シート!$A$3:$M$246,5,FALSE))</f>
        <v/>
      </c>
      <c r="H14" s="2"/>
      <c r="I14" s="2" t="str">
        <f>IF($A14="","",VLOOKUP($A14,選手情報入力シート!$A$3:$M$246,6,FALSE))</f>
        <v/>
      </c>
      <c r="J14" s="2" t="str">
        <f>IF($A14="","",VLOOKUP($A14,選手情報入力シート!$A$3:$M$246,7,FALSE))</f>
        <v/>
      </c>
      <c r="K14" s="2" t="str">
        <f>IF($A14="","",VLOOKUP($A14,選手情報入力シート!$A$3:$M$246,8,FALSE))</f>
        <v/>
      </c>
      <c r="L14" s="2" t="str">
        <f>IF($A14="","",VLOOKUP($A14,選手情報入力シート!$A$3:$M$246,9,FALSE))</f>
        <v/>
      </c>
      <c r="M14" s="2" t="str">
        <f>IF($A14="","",YEAR(VLOOKUP($A14,選手情報入力シート!$A$3:$M$246,10,FALSE)))</f>
        <v/>
      </c>
      <c r="N14" s="9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2"/>
      <c r="P14" s="2"/>
      <c r="Q14" s="2">
        <f t="shared" si="4"/>
        <v>0</v>
      </c>
      <c r="R14" s="2">
        <f>所属情報入力シート!$A$2</f>
        <v>0</v>
      </c>
      <c r="S14" s="2" t="str">
        <f>所属情報入力シート!$C$2</f>
        <v/>
      </c>
      <c r="T14" s="2" t="str">
        <f>所属情報入力シート!$D$2</f>
        <v/>
      </c>
      <c r="U14" s="2" t="str">
        <f>所属情報入力シート!$E$2</f>
        <v/>
      </c>
      <c r="V14" s="2" t="str">
        <f>所属情報入力シート!$F$2</f>
        <v/>
      </c>
      <c r="W14" s="2" t="str">
        <f>所属情報入力シート!$G$2</f>
        <v/>
      </c>
      <c r="X14" s="2"/>
      <c r="Y14" s="2">
        <v>6</v>
      </c>
      <c r="Z14" s="13" t="str">
        <f>IF(データとりまとめシート!$H8="","",データとりまとめシート!$H8)</f>
        <v/>
      </c>
      <c r="AA14" s="2" t="str">
        <f>IF(Z14="","",データとりまとめシート!$J8)</f>
        <v/>
      </c>
      <c r="AB14" s="13" t="str">
        <f t="shared" si="5"/>
        <v/>
      </c>
      <c r="AC14" s="2" t="str">
        <f>IF(Z14="","",データとりまとめシート!$K8)</f>
        <v/>
      </c>
      <c r="AD14" s="2" t="str">
        <f t="shared" si="1"/>
        <v/>
      </c>
      <c r="AE14" s="2" t="str">
        <f t="shared" si="2"/>
        <v/>
      </c>
      <c r="AF14" s="2" t="str">
        <f>IF(データとりまとめシート!$A24="","",データとりまとめシート!$A24)</f>
        <v/>
      </c>
      <c r="AG14" s="2"/>
      <c r="AH14" s="2" t="str">
        <f>IF($AF14="","",VLOOKUP($AF14,NANS取り込みシート!$A:$P,2,FALSE))</f>
        <v/>
      </c>
      <c r="AI14" s="2"/>
      <c r="AJ14" s="2" t="str">
        <f>IF($AF14="","",VLOOKUP($AF14,NANS取り込みシート!$A:$P,5,FALSE))</f>
        <v/>
      </c>
      <c r="AK14" s="2" t="str">
        <f>IF($AF14="","",VLOOKUP($AF14,NANS取り込みシート!$A:$P,6,FALSE))</f>
        <v/>
      </c>
      <c r="AL14" s="2" t="str">
        <f>IF($AF14="","",VLOOKUP($AF14,NANS取り込みシート!$A:$P,7,FALSE))</f>
        <v/>
      </c>
      <c r="AM14" s="2"/>
      <c r="AN14" s="2" t="str">
        <f>IF($AF14="","",VLOOKUP($AF14,NANS取り込みシート!$A:$P,9,FALSE))</f>
        <v/>
      </c>
      <c r="AO14" s="2" t="str">
        <f>IF($AF14="","",VLOOKUP($AF14,NANS取り込みシート!$A:$P,10,FALSE))</f>
        <v/>
      </c>
      <c r="AP14" s="2" t="str">
        <f>IF($AF14="","",VLOOKUP($AF14,NANS取り込みシート!$A:$P,11,FALSE))</f>
        <v/>
      </c>
      <c r="AQ14" s="2" t="str">
        <f>IF($AF14="","",VLOOKUP($AF14,NANS取り込みシート!$A:$P,12,FALSE))</f>
        <v/>
      </c>
      <c r="AR14" s="2" t="str">
        <f>IF($AF14="","",VLOOKUP($AF14,NANS取り込みシート!$A:$P,13,FALSE))</f>
        <v/>
      </c>
      <c r="AS14" s="9" t="str">
        <f>IF($AF14="","",VLOOKUP($AF14,NANS取り込みシート!$A:$P,14,FALSE))</f>
        <v/>
      </c>
      <c r="AT14" s="2"/>
      <c r="AU14" s="9" t="str">
        <f>IF($AF14="","",VLOOKUP($AF14,NANS取り込みシート!$A:$P,16,FALSE))</f>
        <v/>
      </c>
      <c r="AV14" s="2" t="str">
        <f>IF(データとりまとめシート!$E24="","",データとりまとめシート!$E24)</f>
        <v/>
      </c>
      <c r="AW14" s="2" t="str">
        <f>IF(データとりまとめシート!$G24="","",データとりまとめシート!$G24)</f>
        <v/>
      </c>
      <c r="AX14" s="2"/>
      <c r="AY14" s="2"/>
      <c r="AZ14" s="2" t="str">
        <f>IF(データとりまとめシート!$I24="","",データとりまとめシート!$I24)</f>
        <v/>
      </c>
      <c r="BA14" s="2" t="str">
        <f>IF(データとりまとめシート!$K24="","",データとりまとめシート!$K24)</f>
        <v/>
      </c>
      <c r="BB14" s="2"/>
      <c r="BC14" s="2"/>
    </row>
    <row r="15" spans="1:55">
      <c r="A15" s="2" t="str">
        <f>IF(選手情報入力シート!A15="","",選手情報入力シート!A15)</f>
        <v/>
      </c>
      <c r="B15" s="2" t="str">
        <f>IF($A15="","",所属情報入力シート!$A$2)</f>
        <v/>
      </c>
      <c r="C15" s="2"/>
      <c r="D15" s="2"/>
      <c r="E15" s="2" t="str">
        <f>IF($A15="","",VLOOKUP($A15,選手情報入力シート!$A$3:$M$246,2,FALSE))</f>
        <v/>
      </c>
      <c r="F15" s="2" t="str">
        <f>IF($A15="","",VLOOKUP($A15,選手情報入力シート!$A$3:$M$246,3,FALSE)&amp;" "&amp;VLOOKUP($A15,選手情報入力シート!$A$3:$M$246,4,FALSE))</f>
        <v/>
      </c>
      <c r="G15" s="2" t="str">
        <f>IF($A15="","",VLOOKUP($A15,選手情報入力シート!$A$3:$M$246,5,FALSE))</f>
        <v/>
      </c>
      <c r="H15" s="2"/>
      <c r="I15" s="2" t="str">
        <f>IF($A15="","",VLOOKUP($A15,選手情報入力シート!$A$3:$M$246,6,FALSE))</f>
        <v/>
      </c>
      <c r="J15" s="2" t="str">
        <f>IF($A15="","",VLOOKUP($A15,選手情報入力シート!$A$3:$M$246,7,FALSE))</f>
        <v/>
      </c>
      <c r="K15" s="2" t="str">
        <f>IF($A15="","",VLOOKUP($A15,選手情報入力シート!$A$3:$M$246,8,FALSE))</f>
        <v/>
      </c>
      <c r="L15" s="2" t="str">
        <f>IF($A15="","",VLOOKUP($A15,選手情報入力シート!$A$3:$M$246,9,FALSE))</f>
        <v/>
      </c>
      <c r="M15" s="2" t="str">
        <f>IF($A15="","",YEAR(VLOOKUP($A15,選手情報入力シート!$A$3:$M$246,10,FALSE)))</f>
        <v/>
      </c>
      <c r="N15" s="9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2"/>
      <c r="P15" s="2"/>
      <c r="AF15" s="2" t="str">
        <f>IF(データとりまとめシート!$A25="","",データとりまとめシート!$A25)</f>
        <v/>
      </c>
      <c r="AG15" s="2"/>
      <c r="AH15" s="2" t="str">
        <f>IF($AF15="","",VLOOKUP($AF15,NANS取り込みシート!$A:$P,2,FALSE))</f>
        <v/>
      </c>
      <c r="AI15" s="2"/>
      <c r="AJ15" s="2" t="str">
        <f>IF($AF15="","",VLOOKUP($AF15,NANS取り込みシート!$A:$P,5,FALSE))</f>
        <v/>
      </c>
      <c r="AK15" s="2" t="str">
        <f>IF($AF15="","",VLOOKUP($AF15,NANS取り込みシート!$A:$P,6,FALSE))</f>
        <v/>
      </c>
      <c r="AL15" s="2" t="str">
        <f>IF($AF15="","",VLOOKUP($AF15,NANS取り込みシート!$A:$P,7,FALSE))</f>
        <v/>
      </c>
      <c r="AM15" s="2"/>
      <c r="AN15" s="2" t="str">
        <f>IF($AF15="","",VLOOKUP($AF15,NANS取り込みシート!$A:$P,9,FALSE))</f>
        <v/>
      </c>
      <c r="AO15" s="2" t="str">
        <f>IF($AF15="","",VLOOKUP($AF15,NANS取り込みシート!$A:$P,10,FALSE))</f>
        <v/>
      </c>
      <c r="AP15" s="2" t="str">
        <f>IF($AF15="","",VLOOKUP($AF15,NANS取り込みシート!$A:$P,11,FALSE))</f>
        <v/>
      </c>
      <c r="AQ15" s="2" t="str">
        <f>IF($AF15="","",VLOOKUP($AF15,NANS取り込みシート!$A:$P,12,FALSE))</f>
        <v/>
      </c>
      <c r="AR15" s="2" t="str">
        <f>IF($AF15="","",VLOOKUP($AF15,NANS取り込みシート!$A:$P,13,FALSE))</f>
        <v/>
      </c>
      <c r="AS15" s="9" t="str">
        <f>IF($AF15="","",VLOOKUP($AF15,NANS取り込みシート!$A:$P,14,FALSE))</f>
        <v/>
      </c>
      <c r="AT15" s="2"/>
      <c r="AU15" s="9" t="str">
        <f>IF($AF15="","",VLOOKUP($AF15,NANS取り込みシート!$A:$P,16,FALSE))</f>
        <v/>
      </c>
      <c r="AV15" s="2" t="str">
        <f>IF(データとりまとめシート!$E25="","",データとりまとめシート!$E25)</f>
        <v/>
      </c>
      <c r="AW15" s="2" t="str">
        <f>IF(データとりまとめシート!$G25="","",データとりまとめシート!$G25)</f>
        <v/>
      </c>
      <c r="AX15" s="2"/>
      <c r="AY15" s="2"/>
      <c r="AZ15" s="2" t="str">
        <f>IF(データとりまとめシート!$I25="","",データとりまとめシート!$I25)</f>
        <v/>
      </c>
      <c r="BA15" s="2" t="str">
        <f>IF(データとりまとめシート!$K25="","",データとりまとめシート!$K25)</f>
        <v/>
      </c>
      <c r="BB15" s="2"/>
      <c r="BC15" s="2"/>
    </row>
    <row r="16" spans="1:55">
      <c r="A16" s="2" t="str">
        <f>IF(選手情報入力シート!A16="","",選手情報入力シート!A16)</f>
        <v/>
      </c>
      <c r="B16" s="2" t="str">
        <f>IF($A16="","",所属情報入力シート!$A$2)</f>
        <v/>
      </c>
      <c r="C16" s="2"/>
      <c r="D16" s="2"/>
      <c r="E16" s="2" t="str">
        <f>IF($A16="","",VLOOKUP($A16,選手情報入力シート!$A$3:$M$246,2,FALSE))</f>
        <v/>
      </c>
      <c r="F16" s="2" t="str">
        <f>IF($A16="","",VLOOKUP($A16,選手情報入力シート!$A$3:$M$246,3,FALSE)&amp;" "&amp;VLOOKUP($A16,選手情報入力シート!$A$3:$M$246,4,FALSE))</f>
        <v/>
      </c>
      <c r="G16" s="2" t="str">
        <f>IF($A16="","",VLOOKUP($A16,選手情報入力シート!$A$3:$M$246,5,FALSE))</f>
        <v/>
      </c>
      <c r="H16" s="2"/>
      <c r="I16" s="2" t="str">
        <f>IF($A16="","",VLOOKUP($A16,選手情報入力シート!$A$3:$M$246,6,FALSE))</f>
        <v/>
      </c>
      <c r="J16" s="2" t="str">
        <f>IF($A16="","",VLOOKUP($A16,選手情報入力シート!$A$3:$M$246,7,FALSE))</f>
        <v/>
      </c>
      <c r="K16" s="2" t="str">
        <f>IF($A16="","",VLOOKUP($A16,選手情報入力シート!$A$3:$M$246,8,FALSE))</f>
        <v/>
      </c>
      <c r="L16" s="2" t="str">
        <f>IF($A16="","",VLOOKUP($A16,選手情報入力シート!$A$3:$M$246,9,FALSE))</f>
        <v/>
      </c>
      <c r="M16" s="2" t="str">
        <f>IF($A16="","",YEAR(VLOOKUP($A16,選手情報入力シート!$A$3:$M$246,10,FALSE)))</f>
        <v/>
      </c>
      <c r="N16" s="9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2"/>
      <c r="P16" s="2"/>
      <c r="AF16" s="2" t="str">
        <f>IF(データとりまとめシート!$A26="","",データとりまとめシート!$A26)</f>
        <v/>
      </c>
      <c r="AG16" s="2"/>
      <c r="AH16" s="2" t="str">
        <f>IF($AF16="","",VLOOKUP($AF16,NANS取り込みシート!$A:$P,2,FALSE))</f>
        <v/>
      </c>
      <c r="AI16" s="2"/>
      <c r="AJ16" s="2" t="str">
        <f>IF($AF16="","",VLOOKUP($AF16,NANS取り込みシート!$A:$P,5,FALSE))</f>
        <v/>
      </c>
      <c r="AK16" s="2" t="str">
        <f>IF($AF16="","",VLOOKUP($AF16,NANS取り込みシート!$A:$P,6,FALSE))</f>
        <v/>
      </c>
      <c r="AL16" s="2" t="str">
        <f>IF($AF16="","",VLOOKUP($AF16,NANS取り込みシート!$A:$P,7,FALSE))</f>
        <v/>
      </c>
      <c r="AM16" s="2"/>
      <c r="AN16" s="2" t="str">
        <f>IF($AF16="","",VLOOKUP($AF16,NANS取り込みシート!$A:$P,9,FALSE))</f>
        <v/>
      </c>
      <c r="AO16" s="2" t="str">
        <f>IF($AF16="","",VLOOKUP($AF16,NANS取り込みシート!$A:$P,10,FALSE))</f>
        <v/>
      </c>
      <c r="AP16" s="2" t="str">
        <f>IF($AF16="","",VLOOKUP($AF16,NANS取り込みシート!$A:$P,11,FALSE))</f>
        <v/>
      </c>
      <c r="AQ16" s="2" t="str">
        <f>IF($AF16="","",VLOOKUP($AF16,NANS取り込みシート!$A:$P,12,FALSE))</f>
        <v/>
      </c>
      <c r="AR16" s="2" t="str">
        <f>IF($AF16="","",VLOOKUP($AF16,NANS取り込みシート!$A:$P,13,FALSE))</f>
        <v/>
      </c>
      <c r="AS16" s="9" t="str">
        <f>IF($AF16="","",VLOOKUP($AF16,NANS取り込みシート!$A:$P,14,FALSE))</f>
        <v/>
      </c>
      <c r="AT16" s="2"/>
      <c r="AU16" s="9" t="str">
        <f>IF($AF16="","",VLOOKUP($AF16,NANS取り込みシート!$A:$P,16,FALSE))</f>
        <v/>
      </c>
      <c r="AV16" s="2" t="str">
        <f>IF(データとりまとめシート!$E26="","",データとりまとめシート!$E26)</f>
        <v/>
      </c>
      <c r="AW16" s="2" t="str">
        <f>IF(データとりまとめシート!$G26="","",データとりまとめシート!$G26)</f>
        <v/>
      </c>
      <c r="AX16" s="2"/>
      <c r="AY16" s="2"/>
      <c r="AZ16" s="2" t="str">
        <f>IF(データとりまとめシート!$I26="","",データとりまとめシート!$I26)</f>
        <v/>
      </c>
      <c r="BA16" s="2" t="str">
        <f>IF(データとりまとめシート!$K26="","",データとりまとめシート!$K26)</f>
        <v/>
      </c>
      <c r="BB16" s="2"/>
      <c r="BC16" s="2"/>
    </row>
    <row r="17" spans="1:55">
      <c r="A17" s="2" t="str">
        <f>IF(選手情報入力シート!A17="","",選手情報入力シート!A17)</f>
        <v/>
      </c>
      <c r="B17" s="2" t="str">
        <f>IF($A17="","",所属情報入力シート!$A$2)</f>
        <v/>
      </c>
      <c r="C17" s="2"/>
      <c r="D17" s="2"/>
      <c r="E17" s="2" t="str">
        <f>IF($A17="","",VLOOKUP($A17,選手情報入力シート!$A$3:$M$246,2,FALSE))</f>
        <v/>
      </c>
      <c r="F17" s="2" t="str">
        <f>IF($A17="","",VLOOKUP($A17,選手情報入力シート!$A$3:$M$246,3,FALSE)&amp;" "&amp;VLOOKUP($A17,選手情報入力シート!$A$3:$M$246,4,FALSE))</f>
        <v/>
      </c>
      <c r="G17" s="2" t="str">
        <f>IF($A17="","",VLOOKUP($A17,選手情報入力シート!$A$3:$M$246,5,FALSE))</f>
        <v/>
      </c>
      <c r="H17" s="2"/>
      <c r="I17" s="2" t="str">
        <f>IF($A17="","",VLOOKUP($A17,選手情報入力シート!$A$3:$M$246,6,FALSE))</f>
        <v/>
      </c>
      <c r="J17" s="2" t="str">
        <f>IF($A17="","",VLOOKUP($A17,選手情報入力シート!$A$3:$M$246,7,FALSE))</f>
        <v/>
      </c>
      <c r="K17" s="2" t="str">
        <f>IF($A17="","",VLOOKUP($A17,選手情報入力シート!$A$3:$M$246,8,FALSE))</f>
        <v/>
      </c>
      <c r="L17" s="2" t="str">
        <f>IF($A17="","",VLOOKUP($A17,選手情報入力シート!$A$3:$M$246,9,FALSE))</f>
        <v/>
      </c>
      <c r="M17" s="2" t="str">
        <f>IF($A17="","",YEAR(VLOOKUP($A17,選手情報入力シート!$A$3:$M$246,10,FALSE)))</f>
        <v/>
      </c>
      <c r="N17" s="9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2"/>
      <c r="P17" s="2"/>
      <c r="AF17" s="2" t="str">
        <f>IF(データとりまとめシート!$A27="","",データとりまとめシート!$A27)</f>
        <v/>
      </c>
      <c r="AG17" s="2"/>
      <c r="AH17" s="2" t="str">
        <f>IF($AF17="","",VLOOKUP($AF17,NANS取り込みシート!$A:$P,2,FALSE))</f>
        <v/>
      </c>
      <c r="AI17" s="2"/>
      <c r="AJ17" s="2" t="str">
        <f>IF($AF17="","",VLOOKUP($AF17,NANS取り込みシート!$A:$P,5,FALSE))</f>
        <v/>
      </c>
      <c r="AK17" s="2" t="str">
        <f>IF($AF17="","",VLOOKUP($AF17,NANS取り込みシート!$A:$P,6,FALSE))</f>
        <v/>
      </c>
      <c r="AL17" s="2" t="str">
        <f>IF($AF17="","",VLOOKUP($AF17,NANS取り込みシート!$A:$P,7,FALSE))</f>
        <v/>
      </c>
      <c r="AM17" s="2"/>
      <c r="AN17" s="2" t="str">
        <f>IF($AF17="","",VLOOKUP($AF17,NANS取り込みシート!$A:$P,9,FALSE))</f>
        <v/>
      </c>
      <c r="AO17" s="2" t="str">
        <f>IF($AF17="","",VLOOKUP($AF17,NANS取り込みシート!$A:$P,10,FALSE))</f>
        <v/>
      </c>
      <c r="AP17" s="2" t="str">
        <f>IF($AF17="","",VLOOKUP($AF17,NANS取り込みシート!$A:$P,11,FALSE))</f>
        <v/>
      </c>
      <c r="AQ17" s="2" t="str">
        <f>IF($AF17="","",VLOOKUP($AF17,NANS取り込みシート!$A:$P,12,FALSE))</f>
        <v/>
      </c>
      <c r="AR17" s="2" t="str">
        <f>IF($AF17="","",VLOOKUP($AF17,NANS取り込みシート!$A:$P,13,FALSE))</f>
        <v/>
      </c>
      <c r="AS17" s="9" t="str">
        <f>IF($AF17="","",VLOOKUP($AF17,NANS取り込みシート!$A:$P,14,FALSE))</f>
        <v/>
      </c>
      <c r="AT17" s="2"/>
      <c r="AU17" s="9" t="str">
        <f>IF($AF17="","",VLOOKUP($AF17,NANS取り込みシート!$A:$P,16,FALSE))</f>
        <v/>
      </c>
      <c r="AV17" s="2" t="str">
        <f>IF(データとりまとめシート!$E27="","",データとりまとめシート!$E27)</f>
        <v/>
      </c>
      <c r="AW17" s="2" t="str">
        <f>IF(データとりまとめシート!$G27="","",データとりまとめシート!$G27)</f>
        <v/>
      </c>
      <c r="AX17" s="2"/>
      <c r="AY17" s="2"/>
      <c r="AZ17" s="2" t="str">
        <f>IF(データとりまとめシート!$I27="","",データとりまとめシート!$I27)</f>
        <v/>
      </c>
      <c r="BA17" s="2" t="str">
        <f>IF(データとりまとめシート!$K27="","",データとりまとめシート!$K27)</f>
        <v/>
      </c>
      <c r="BB17" s="2"/>
      <c r="BC17" s="2"/>
    </row>
    <row r="18" spans="1:55">
      <c r="A18" s="2" t="str">
        <f>IF(選手情報入力シート!A18="","",選手情報入力シート!A18)</f>
        <v/>
      </c>
      <c r="B18" s="2" t="str">
        <f>IF($A18="","",所属情報入力シート!$A$2)</f>
        <v/>
      </c>
      <c r="C18" s="2"/>
      <c r="D18" s="2"/>
      <c r="E18" s="2" t="str">
        <f>IF($A18="","",VLOOKUP($A18,選手情報入力シート!$A$3:$M$246,2,FALSE))</f>
        <v/>
      </c>
      <c r="F18" s="2" t="str">
        <f>IF($A18="","",VLOOKUP($A18,選手情報入力シート!$A$3:$M$246,3,FALSE)&amp;" "&amp;VLOOKUP($A18,選手情報入力シート!$A$3:$M$246,4,FALSE))</f>
        <v/>
      </c>
      <c r="G18" s="2" t="str">
        <f>IF($A18="","",VLOOKUP($A18,選手情報入力シート!$A$3:$M$246,5,FALSE))</f>
        <v/>
      </c>
      <c r="H18" s="2"/>
      <c r="I18" s="2" t="str">
        <f>IF($A18="","",VLOOKUP($A18,選手情報入力シート!$A$3:$M$246,6,FALSE))</f>
        <v/>
      </c>
      <c r="J18" s="2" t="str">
        <f>IF($A18="","",VLOOKUP($A18,選手情報入力シート!$A$3:$M$246,7,FALSE))</f>
        <v/>
      </c>
      <c r="K18" s="2" t="str">
        <f>IF($A18="","",VLOOKUP($A18,選手情報入力シート!$A$3:$M$246,8,FALSE))</f>
        <v/>
      </c>
      <c r="L18" s="2" t="str">
        <f>IF($A18="","",VLOOKUP($A18,選手情報入力シート!$A$3:$M$246,9,FALSE))</f>
        <v/>
      </c>
      <c r="M18" s="2" t="str">
        <f>IF($A18="","",YEAR(VLOOKUP($A18,選手情報入力シート!$A$3:$M$246,10,FALSE)))</f>
        <v/>
      </c>
      <c r="N18" s="9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2"/>
      <c r="P18" s="2"/>
      <c r="AF18" s="2" t="str">
        <f>IF(データとりまとめシート!$A28="","",データとりまとめシート!$A28)</f>
        <v/>
      </c>
      <c r="AG18" s="2"/>
      <c r="AH18" s="2" t="str">
        <f>IF($AF18="","",VLOOKUP($AF18,NANS取り込みシート!$A:$P,2,FALSE))</f>
        <v/>
      </c>
      <c r="AI18" s="2"/>
      <c r="AJ18" s="2" t="str">
        <f>IF($AF18="","",VLOOKUP($AF18,NANS取り込みシート!$A:$P,5,FALSE))</f>
        <v/>
      </c>
      <c r="AK18" s="2" t="str">
        <f>IF($AF18="","",VLOOKUP($AF18,NANS取り込みシート!$A:$P,6,FALSE))</f>
        <v/>
      </c>
      <c r="AL18" s="2" t="str">
        <f>IF($AF18="","",VLOOKUP($AF18,NANS取り込みシート!$A:$P,7,FALSE))</f>
        <v/>
      </c>
      <c r="AM18" s="2"/>
      <c r="AN18" s="2" t="str">
        <f>IF($AF18="","",VLOOKUP($AF18,NANS取り込みシート!$A:$P,9,FALSE))</f>
        <v/>
      </c>
      <c r="AO18" s="2" t="str">
        <f>IF($AF18="","",VLOOKUP($AF18,NANS取り込みシート!$A:$P,10,FALSE))</f>
        <v/>
      </c>
      <c r="AP18" s="2" t="str">
        <f>IF($AF18="","",VLOOKUP($AF18,NANS取り込みシート!$A:$P,11,FALSE))</f>
        <v/>
      </c>
      <c r="AQ18" s="2" t="str">
        <f>IF($AF18="","",VLOOKUP($AF18,NANS取り込みシート!$A:$P,12,FALSE))</f>
        <v/>
      </c>
      <c r="AR18" s="2" t="str">
        <f>IF($AF18="","",VLOOKUP($AF18,NANS取り込みシート!$A:$P,13,FALSE))</f>
        <v/>
      </c>
      <c r="AS18" s="9" t="str">
        <f>IF($AF18="","",VLOOKUP($AF18,NANS取り込みシート!$A:$P,14,FALSE))</f>
        <v/>
      </c>
      <c r="AT18" s="2"/>
      <c r="AU18" s="9" t="str">
        <f>IF($AF18="","",VLOOKUP($AF18,NANS取り込みシート!$A:$P,16,FALSE))</f>
        <v/>
      </c>
      <c r="AV18" s="2" t="str">
        <f>IF(データとりまとめシート!$E28="","",データとりまとめシート!$E28)</f>
        <v/>
      </c>
      <c r="AW18" s="2" t="str">
        <f>IF(データとりまとめシート!$G28="","",データとりまとめシート!$G28)</f>
        <v/>
      </c>
      <c r="AX18" s="2"/>
      <c r="AY18" s="2"/>
      <c r="AZ18" s="2" t="str">
        <f>IF(データとりまとめシート!$I28="","",データとりまとめシート!$I28)</f>
        <v/>
      </c>
      <c r="BA18" s="2" t="str">
        <f>IF(データとりまとめシート!$K28="","",データとりまとめシート!$K28)</f>
        <v/>
      </c>
      <c r="BB18" s="2"/>
      <c r="BC18" s="2"/>
    </row>
    <row r="19" spans="1:55">
      <c r="A19" s="2" t="str">
        <f>IF(選手情報入力シート!A19="","",選手情報入力シート!A19)</f>
        <v/>
      </c>
      <c r="B19" s="2" t="str">
        <f>IF($A19="","",所属情報入力シート!$A$2)</f>
        <v/>
      </c>
      <c r="C19" s="2"/>
      <c r="D19" s="2"/>
      <c r="E19" s="2" t="str">
        <f>IF($A19="","",VLOOKUP($A19,選手情報入力シート!$A$3:$M$246,2,FALSE))</f>
        <v/>
      </c>
      <c r="F19" s="2" t="str">
        <f>IF($A19="","",VLOOKUP($A19,選手情報入力シート!$A$3:$M$246,3,FALSE)&amp;" "&amp;VLOOKUP($A19,選手情報入力シート!$A$3:$M$246,4,FALSE))</f>
        <v/>
      </c>
      <c r="G19" s="2" t="str">
        <f>IF($A19="","",VLOOKUP($A19,選手情報入力シート!$A$3:$M$246,5,FALSE))</f>
        <v/>
      </c>
      <c r="H19" s="2"/>
      <c r="I19" s="2" t="str">
        <f>IF($A19="","",VLOOKUP($A19,選手情報入力シート!$A$3:$M$246,6,FALSE))</f>
        <v/>
      </c>
      <c r="J19" s="2" t="str">
        <f>IF($A19="","",VLOOKUP($A19,選手情報入力シート!$A$3:$M$246,7,FALSE))</f>
        <v/>
      </c>
      <c r="K19" s="2" t="str">
        <f>IF($A19="","",VLOOKUP($A19,選手情報入力シート!$A$3:$M$246,8,FALSE))</f>
        <v/>
      </c>
      <c r="L19" s="2" t="str">
        <f>IF($A19="","",VLOOKUP($A19,選手情報入力シート!$A$3:$M$246,9,FALSE))</f>
        <v/>
      </c>
      <c r="M19" s="2" t="str">
        <f>IF($A19="","",YEAR(VLOOKUP($A19,選手情報入力シート!$A$3:$M$246,10,FALSE)))</f>
        <v/>
      </c>
      <c r="N19" s="9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2"/>
      <c r="P19" s="2"/>
      <c r="AF19" s="2" t="str">
        <f>IF(データとりまとめシート!$A29="","",データとりまとめシート!$A29)</f>
        <v/>
      </c>
      <c r="AG19" s="2"/>
      <c r="AH19" s="2" t="str">
        <f>IF($AF19="","",VLOOKUP($AF19,NANS取り込みシート!$A:$P,2,FALSE))</f>
        <v/>
      </c>
      <c r="AI19" s="2"/>
      <c r="AJ19" s="2" t="str">
        <f>IF($AF19="","",VLOOKUP($AF19,NANS取り込みシート!$A:$P,5,FALSE))</f>
        <v/>
      </c>
      <c r="AK19" s="2" t="str">
        <f>IF($AF19="","",VLOOKUP($AF19,NANS取り込みシート!$A:$P,6,FALSE))</f>
        <v/>
      </c>
      <c r="AL19" s="2" t="str">
        <f>IF($AF19="","",VLOOKUP($AF19,NANS取り込みシート!$A:$P,7,FALSE))</f>
        <v/>
      </c>
      <c r="AM19" s="2"/>
      <c r="AN19" s="2" t="str">
        <f>IF($AF19="","",VLOOKUP($AF19,NANS取り込みシート!$A:$P,9,FALSE))</f>
        <v/>
      </c>
      <c r="AO19" s="2" t="str">
        <f>IF($AF19="","",VLOOKUP($AF19,NANS取り込みシート!$A:$P,10,FALSE))</f>
        <v/>
      </c>
      <c r="AP19" s="2" t="str">
        <f>IF($AF19="","",VLOOKUP($AF19,NANS取り込みシート!$A:$P,11,FALSE))</f>
        <v/>
      </c>
      <c r="AQ19" s="2" t="str">
        <f>IF($AF19="","",VLOOKUP($AF19,NANS取り込みシート!$A:$P,12,FALSE))</f>
        <v/>
      </c>
      <c r="AR19" s="2" t="str">
        <f>IF($AF19="","",VLOOKUP($AF19,NANS取り込みシート!$A:$P,13,FALSE))</f>
        <v/>
      </c>
      <c r="AS19" s="9" t="str">
        <f>IF($AF19="","",VLOOKUP($AF19,NANS取り込みシート!$A:$P,14,FALSE))</f>
        <v/>
      </c>
      <c r="AT19" s="2"/>
      <c r="AU19" s="9" t="str">
        <f>IF($AF19="","",VLOOKUP($AF19,NANS取り込みシート!$A:$P,16,FALSE))</f>
        <v/>
      </c>
      <c r="AV19" s="2" t="str">
        <f>IF(データとりまとめシート!$E29="","",データとりまとめシート!$E29)</f>
        <v/>
      </c>
      <c r="AW19" s="2" t="str">
        <f>IF(データとりまとめシート!$G29="","",データとりまとめシート!$G29)</f>
        <v/>
      </c>
      <c r="AX19" s="2"/>
      <c r="AY19" s="2"/>
      <c r="AZ19" s="2" t="str">
        <f>IF(データとりまとめシート!$I29="","",データとりまとめシート!$I29)</f>
        <v/>
      </c>
      <c r="BA19" s="2" t="str">
        <f>IF(データとりまとめシート!$K29="","",データとりまとめシート!$K29)</f>
        <v/>
      </c>
      <c r="BB19" s="2"/>
      <c r="BC19" s="2"/>
    </row>
    <row r="20" spans="1:55">
      <c r="A20" s="2" t="str">
        <f>IF(選手情報入力シート!A20="","",選手情報入力シート!A20)</f>
        <v/>
      </c>
      <c r="B20" s="2" t="str">
        <f>IF($A20="","",所属情報入力シート!$A$2)</f>
        <v/>
      </c>
      <c r="C20" s="2"/>
      <c r="D20" s="2"/>
      <c r="E20" s="2" t="str">
        <f>IF($A20="","",VLOOKUP($A20,選手情報入力シート!$A$3:$M$246,2,FALSE))</f>
        <v/>
      </c>
      <c r="F20" s="2" t="str">
        <f>IF($A20="","",VLOOKUP($A20,選手情報入力シート!$A$3:$M$246,3,FALSE)&amp;" "&amp;VLOOKUP($A20,選手情報入力シート!$A$3:$M$246,4,FALSE))</f>
        <v/>
      </c>
      <c r="G20" s="2" t="str">
        <f>IF($A20="","",VLOOKUP($A20,選手情報入力シート!$A$3:$M$246,5,FALSE))</f>
        <v/>
      </c>
      <c r="H20" s="2"/>
      <c r="I20" s="2" t="str">
        <f>IF($A20="","",VLOOKUP($A20,選手情報入力シート!$A$3:$M$246,6,FALSE))</f>
        <v/>
      </c>
      <c r="J20" s="2" t="str">
        <f>IF($A20="","",VLOOKUP($A20,選手情報入力シート!$A$3:$M$246,7,FALSE))</f>
        <v/>
      </c>
      <c r="K20" s="2" t="str">
        <f>IF($A20="","",VLOOKUP($A20,選手情報入力シート!$A$3:$M$246,8,FALSE))</f>
        <v/>
      </c>
      <c r="L20" s="2" t="str">
        <f>IF($A20="","",VLOOKUP($A20,選手情報入力シート!$A$3:$M$246,9,FALSE))</f>
        <v/>
      </c>
      <c r="M20" s="2" t="str">
        <f>IF($A20="","",YEAR(VLOOKUP($A20,選手情報入力シート!$A$3:$M$246,10,FALSE)))</f>
        <v/>
      </c>
      <c r="N20" s="9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2"/>
      <c r="P20" s="2"/>
      <c r="AF20" s="2" t="str">
        <f>IF(データとりまとめシート!$A30="","",データとりまとめシート!$A30)</f>
        <v/>
      </c>
      <c r="AG20" s="2"/>
      <c r="AH20" s="2" t="str">
        <f>IF($AF20="","",VLOOKUP($AF20,NANS取り込みシート!$A:$P,2,FALSE))</f>
        <v/>
      </c>
      <c r="AI20" s="2"/>
      <c r="AJ20" s="2" t="str">
        <f>IF($AF20="","",VLOOKUP($AF20,NANS取り込みシート!$A:$P,5,FALSE))</f>
        <v/>
      </c>
      <c r="AK20" s="2" t="str">
        <f>IF($AF20="","",VLOOKUP($AF20,NANS取り込みシート!$A:$P,6,FALSE))</f>
        <v/>
      </c>
      <c r="AL20" s="2" t="str">
        <f>IF($AF20="","",VLOOKUP($AF20,NANS取り込みシート!$A:$P,7,FALSE))</f>
        <v/>
      </c>
      <c r="AM20" s="2"/>
      <c r="AN20" s="2" t="str">
        <f>IF($AF20="","",VLOOKUP($AF20,NANS取り込みシート!$A:$P,9,FALSE))</f>
        <v/>
      </c>
      <c r="AO20" s="2" t="str">
        <f>IF($AF20="","",VLOOKUP($AF20,NANS取り込みシート!$A:$P,10,FALSE))</f>
        <v/>
      </c>
      <c r="AP20" s="2" t="str">
        <f>IF($AF20="","",VLOOKUP($AF20,NANS取り込みシート!$A:$P,11,FALSE))</f>
        <v/>
      </c>
      <c r="AQ20" s="2" t="str">
        <f>IF($AF20="","",VLOOKUP($AF20,NANS取り込みシート!$A:$P,12,FALSE))</f>
        <v/>
      </c>
      <c r="AR20" s="2" t="str">
        <f>IF($AF20="","",VLOOKUP($AF20,NANS取り込みシート!$A:$P,13,FALSE))</f>
        <v/>
      </c>
      <c r="AS20" s="9" t="str">
        <f>IF($AF20="","",VLOOKUP($AF20,NANS取り込みシート!$A:$P,14,FALSE))</f>
        <v/>
      </c>
      <c r="AT20" s="2"/>
      <c r="AU20" s="9" t="str">
        <f>IF($AF20="","",VLOOKUP($AF20,NANS取り込みシート!$A:$P,16,FALSE))</f>
        <v/>
      </c>
      <c r="AV20" s="2" t="str">
        <f>IF(データとりまとめシート!$E30="","",データとりまとめシート!$E30)</f>
        <v/>
      </c>
      <c r="AW20" s="2" t="str">
        <f>IF(データとりまとめシート!$G30="","",データとりまとめシート!$G30)</f>
        <v/>
      </c>
      <c r="AX20" s="2"/>
      <c r="AY20" s="2"/>
      <c r="AZ20" s="2" t="str">
        <f>IF(データとりまとめシート!$I30="","",データとりまとめシート!$I30)</f>
        <v/>
      </c>
      <c r="BA20" s="2" t="str">
        <f>IF(データとりまとめシート!$K30="","",データとりまとめシート!$K30)</f>
        <v/>
      </c>
      <c r="BB20" s="2"/>
      <c r="BC20" s="2"/>
    </row>
    <row r="21" spans="1:55">
      <c r="A21" s="2" t="str">
        <f>IF(選手情報入力シート!A21="","",選手情報入力シート!A21)</f>
        <v/>
      </c>
      <c r="B21" s="2" t="str">
        <f>IF($A21="","",所属情報入力シート!$A$2)</f>
        <v/>
      </c>
      <c r="C21" s="2"/>
      <c r="D21" s="2"/>
      <c r="E21" s="2" t="str">
        <f>IF($A21="","",VLOOKUP($A21,選手情報入力シート!$A$3:$M$246,2,FALSE))</f>
        <v/>
      </c>
      <c r="F21" s="2" t="str">
        <f>IF($A21="","",VLOOKUP($A21,選手情報入力シート!$A$3:$M$246,3,FALSE)&amp;" "&amp;VLOOKUP($A21,選手情報入力シート!$A$3:$M$246,4,FALSE))</f>
        <v/>
      </c>
      <c r="G21" s="2" t="str">
        <f>IF($A21="","",VLOOKUP($A21,選手情報入力シート!$A$3:$M$246,5,FALSE))</f>
        <v/>
      </c>
      <c r="H21" s="2"/>
      <c r="I21" s="2" t="str">
        <f>IF($A21="","",VLOOKUP($A21,選手情報入力シート!$A$3:$M$246,6,FALSE))</f>
        <v/>
      </c>
      <c r="J21" s="2" t="str">
        <f>IF($A21="","",VLOOKUP($A21,選手情報入力シート!$A$3:$M$246,7,FALSE))</f>
        <v/>
      </c>
      <c r="K21" s="2" t="str">
        <f>IF($A21="","",VLOOKUP($A21,選手情報入力シート!$A$3:$M$246,8,FALSE))</f>
        <v/>
      </c>
      <c r="L21" s="2" t="str">
        <f>IF($A21="","",VLOOKUP($A21,選手情報入力シート!$A$3:$M$246,9,FALSE))</f>
        <v/>
      </c>
      <c r="M21" s="2" t="str">
        <f>IF($A21="","",YEAR(VLOOKUP($A21,選手情報入力シート!$A$3:$M$246,10,FALSE)))</f>
        <v/>
      </c>
      <c r="N21" s="9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2"/>
      <c r="P21" s="2"/>
      <c r="AF21" s="2" t="str">
        <f>IF(データとりまとめシート!$A31="","",データとりまとめシート!$A31)</f>
        <v/>
      </c>
      <c r="AG21" s="2"/>
      <c r="AH21" s="2" t="str">
        <f>IF($AF21="","",VLOOKUP($AF21,NANS取り込みシート!$A:$P,2,FALSE))</f>
        <v/>
      </c>
      <c r="AI21" s="2"/>
      <c r="AJ21" s="2" t="str">
        <f>IF($AF21="","",VLOOKUP($AF21,NANS取り込みシート!$A:$P,5,FALSE))</f>
        <v/>
      </c>
      <c r="AK21" s="2" t="str">
        <f>IF($AF21="","",VLOOKUP($AF21,NANS取り込みシート!$A:$P,6,FALSE))</f>
        <v/>
      </c>
      <c r="AL21" s="2" t="str">
        <f>IF($AF21="","",VLOOKUP($AF21,NANS取り込みシート!$A:$P,7,FALSE))</f>
        <v/>
      </c>
      <c r="AM21" s="2"/>
      <c r="AN21" s="2" t="str">
        <f>IF($AF21="","",VLOOKUP($AF21,NANS取り込みシート!$A:$P,9,FALSE))</f>
        <v/>
      </c>
      <c r="AO21" s="2" t="str">
        <f>IF($AF21="","",VLOOKUP($AF21,NANS取り込みシート!$A:$P,10,FALSE))</f>
        <v/>
      </c>
      <c r="AP21" s="2" t="str">
        <f>IF($AF21="","",VLOOKUP($AF21,NANS取り込みシート!$A:$P,11,FALSE))</f>
        <v/>
      </c>
      <c r="AQ21" s="2" t="str">
        <f>IF($AF21="","",VLOOKUP($AF21,NANS取り込みシート!$A:$P,12,FALSE))</f>
        <v/>
      </c>
      <c r="AR21" s="2" t="str">
        <f>IF($AF21="","",VLOOKUP($AF21,NANS取り込みシート!$A:$P,13,FALSE))</f>
        <v/>
      </c>
      <c r="AS21" s="9" t="str">
        <f>IF($AF21="","",VLOOKUP($AF21,NANS取り込みシート!$A:$P,14,FALSE))</f>
        <v/>
      </c>
      <c r="AT21" s="2"/>
      <c r="AU21" s="9" t="str">
        <f>IF($AF21="","",VLOOKUP($AF21,NANS取り込みシート!$A:$P,16,FALSE))</f>
        <v/>
      </c>
      <c r="AV21" s="2" t="str">
        <f>IF(データとりまとめシート!$E31="","",データとりまとめシート!$E31)</f>
        <v/>
      </c>
      <c r="AW21" s="2" t="str">
        <f>IF(データとりまとめシート!$G31="","",データとりまとめシート!$G31)</f>
        <v/>
      </c>
      <c r="AX21" s="2"/>
      <c r="AY21" s="2"/>
      <c r="AZ21" s="2" t="str">
        <f>IF(データとりまとめシート!$I31="","",データとりまとめシート!$I31)</f>
        <v/>
      </c>
      <c r="BA21" s="2" t="str">
        <f>IF(データとりまとめシート!$K31="","",データとりまとめシート!$K31)</f>
        <v/>
      </c>
      <c r="BB21" s="2"/>
      <c r="BC21" s="2"/>
    </row>
    <row r="22" spans="1:55">
      <c r="A22" s="2" t="str">
        <f>IF(選手情報入力シート!A22="","",選手情報入力シート!A22)</f>
        <v/>
      </c>
      <c r="B22" s="2" t="str">
        <f>IF($A22="","",所属情報入力シート!$A$2)</f>
        <v/>
      </c>
      <c r="C22" s="2"/>
      <c r="D22" s="2"/>
      <c r="E22" s="2" t="str">
        <f>IF($A22="","",VLOOKUP($A22,選手情報入力シート!$A$3:$M$246,2,FALSE))</f>
        <v/>
      </c>
      <c r="F22" s="2" t="str">
        <f>IF($A22="","",VLOOKUP($A22,選手情報入力シート!$A$3:$M$246,3,FALSE)&amp;" "&amp;VLOOKUP($A22,選手情報入力シート!$A$3:$M$246,4,FALSE))</f>
        <v/>
      </c>
      <c r="G22" s="2" t="str">
        <f>IF($A22="","",VLOOKUP($A22,選手情報入力シート!$A$3:$M$246,5,FALSE))</f>
        <v/>
      </c>
      <c r="H22" s="2"/>
      <c r="I22" s="2" t="str">
        <f>IF($A22="","",VLOOKUP($A22,選手情報入力シート!$A$3:$M$246,6,FALSE))</f>
        <v/>
      </c>
      <c r="J22" s="2" t="str">
        <f>IF($A22="","",VLOOKUP($A22,選手情報入力シート!$A$3:$M$246,7,FALSE))</f>
        <v/>
      </c>
      <c r="K22" s="2" t="str">
        <f>IF($A22="","",VLOOKUP($A22,選手情報入力シート!$A$3:$M$246,8,FALSE))</f>
        <v/>
      </c>
      <c r="L22" s="2" t="str">
        <f>IF($A22="","",VLOOKUP($A22,選手情報入力シート!$A$3:$M$246,9,FALSE))</f>
        <v/>
      </c>
      <c r="M22" s="2" t="str">
        <f>IF($A22="","",YEAR(VLOOKUP($A22,選手情報入力シート!$A$3:$M$246,10,FALSE)))</f>
        <v/>
      </c>
      <c r="N22" s="9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2"/>
      <c r="P22" s="2"/>
      <c r="AF22" s="2" t="str">
        <f>IF(データとりまとめシート!$A32="","",データとりまとめシート!$A32)</f>
        <v/>
      </c>
      <c r="AG22" s="2"/>
      <c r="AH22" s="2" t="str">
        <f>IF($AF22="","",VLOOKUP($AF22,NANS取り込みシート!$A:$P,2,FALSE))</f>
        <v/>
      </c>
      <c r="AI22" s="2"/>
      <c r="AJ22" s="2" t="str">
        <f>IF($AF22="","",VLOOKUP($AF22,NANS取り込みシート!$A:$P,5,FALSE))</f>
        <v/>
      </c>
      <c r="AK22" s="2" t="str">
        <f>IF($AF22="","",VLOOKUP($AF22,NANS取り込みシート!$A:$P,6,FALSE))</f>
        <v/>
      </c>
      <c r="AL22" s="2" t="str">
        <f>IF($AF22="","",VLOOKUP($AF22,NANS取り込みシート!$A:$P,7,FALSE))</f>
        <v/>
      </c>
      <c r="AM22" s="2"/>
      <c r="AN22" s="2" t="str">
        <f>IF($AF22="","",VLOOKUP($AF22,NANS取り込みシート!$A:$P,9,FALSE))</f>
        <v/>
      </c>
      <c r="AO22" s="2" t="str">
        <f>IF($AF22="","",VLOOKUP($AF22,NANS取り込みシート!$A:$P,10,FALSE))</f>
        <v/>
      </c>
      <c r="AP22" s="2" t="str">
        <f>IF($AF22="","",VLOOKUP($AF22,NANS取り込みシート!$A:$P,11,FALSE))</f>
        <v/>
      </c>
      <c r="AQ22" s="2" t="str">
        <f>IF($AF22="","",VLOOKUP($AF22,NANS取り込みシート!$A:$P,12,FALSE))</f>
        <v/>
      </c>
      <c r="AR22" s="2" t="str">
        <f>IF($AF22="","",VLOOKUP($AF22,NANS取り込みシート!$A:$P,13,FALSE))</f>
        <v/>
      </c>
      <c r="AS22" s="9" t="str">
        <f>IF($AF22="","",VLOOKUP($AF22,NANS取り込みシート!$A:$P,14,FALSE))</f>
        <v/>
      </c>
      <c r="AT22" s="2"/>
      <c r="AU22" s="9" t="str">
        <f>IF($AF22="","",VLOOKUP($AF22,NANS取り込みシート!$A:$P,16,FALSE))</f>
        <v/>
      </c>
      <c r="AV22" s="2" t="str">
        <f>IF(データとりまとめシート!$E32="","",データとりまとめシート!$E32)</f>
        <v/>
      </c>
      <c r="AW22" s="2" t="str">
        <f>IF(データとりまとめシート!$G32="","",データとりまとめシート!$G32)</f>
        <v/>
      </c>
      <c r="AX22" s="2"/>
      <c r="AY22" s="2"/>
      <c r="AZ22" s="2" t="str">
        <f>IF(データとりまとめシート!$I32="","",データとりまとめシート!$I32)</f>
        <v/>
      </c>
      <c r="BA22" s="2" t="str">
        <f>IF(データとりまとめシート!$K32="","",データとりまとめシート!$K32)</f>
        <v/>
      </c>
      <c r="BB22" s="2"/>
      <c r="BC22" s="2"/>
    </row>
    <row r="23" spans="1:55">
      <c r="A23" s="2" t="str">
        <f>IF(選手情報入力シート!A23="","",選手情報入力シート!A23)</f>
        <v/>
      </c>
      <c r="B23" s="2" t="str">
        <f>IF($A23="","",所属情報入力シート!$A$2)</f>
        <v/>
      </c>
      <c r="C23" s="2"/>
      <c r="D23" s="2"/>
      <c r="E23" s="2" t="str">
        <f>IF($A23="","",VLOOKUP($A23,選手情報入力シート!$A$3:$M$246,2,FALSE))</f>
        <v/>
      </c>
      <c r="F23" s="2" t="str">
        <f>IF($A23="","",VLOOKUP($A23,選手情報入力シート!$A$3:$M$246,3,FALSE)&amp;" "&amp;VLOOKUP($A23,選手情報入力シート!$A$3:$M$246,4,FALSE))</f>
        <v/>
      </c>
      <c r="G23" s="2" t="str">
        <f>IF($A23="","",VLOOKUP($A23,選手情報入力シート!$A$3:$M$246,5,FALSE))</f>
        <v/>
      </c>
      <c r="H23" s="2"/>
      <c r="I23" s="2" t="str">
        <f>IF($A23="","",VLOOKUP($A23,選手情報入力シート!$A$3:$M$246,6,FALSE))</f>
        <v/>
      </c>
      <c r="J23" s="2" t="str">
        <f>IF($A23="","",VLOOKUP($A23,選手情報入力シート!$A$3:$M$246,7,FALSE))</f>
        <v/>
      </c>
      <c r="K23" s="2" t="str">
        <f>IF($A23="","",VLOOKUP($A23,選手情報入力シート!$A$3:$M$246,8,FALSE))</f>
        <v/>
      </c>
      <c r="L23" s="2" t="str">
        <f>IF($A23="","",VLOOKUP($A23,選手情報入力シート!$A$3:$M$246,9,FALSE))</f>
        <v/>
      </c>
      <c r="M23" s="2" t="str">
        <f>IF($A23="","",YEAR(VLOOKUP($A23,選手情報入力シート!$A$3:$M$246,10,FALSE)))</f>
        <v/>
      </c>
      <c r="N23" s="9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2"/>
      <c r="P23" s="2"/>
      <c r="AF23" s="2" t="str">
        <f>IF(データとりまとめシート!$A33="","",データとりまとめシート!$A33)</f>
        <v/>
      </c>
      <c r="AG23" s="2"/>
      <c r="AH23" s="2" t="str">
        <f>IF($AF23="","",VLOOKUP($AF23,NANS取り込みシート!$A:$P,2,FALSE))</f>
        <v/>
      </c>
      <c r="AI23" s="2"/>
      <c r="AJ23" s="2" t="str">
        <f>IF($AF23="","",VLOOKUP($AF23,NANS取り込みシート!$A:$P,5,FALSE))</f>
        <v/>
      </c>
      <c r="AK23" s="2" t="str">
        <f>IF($AF23="","",VLOOKUP($AF23,NANS取り込みシート!$A:$P,6,FALSE))</f>
        <v/>
      </c>
      <c r="AL23" s="2" t="str">
        <f>IF($AF23="","",VLOOKUP($AF23,NANS取り込みシート!$A:$P,7,FALSE))</f>
        <v/>
      </c>
      <c r="AM23" s="2"/>
      <c r="AN23" s="2" t="str">
        <f>IF($AF23="","",VLOOKUP($AF23,NANS取り込みシート!$A:$P,9,FALSE))</f>
        <v/>
      </c>
      <c r="AO23" s="2" t="str">
        <f>IF($AF23="","",VLOOKUP($AF23,NANS取り込みシート!$A:$P,10,FALSE))</f>
        <v/>
      </c>
      <c r="AP23" s="2" t="str">
        <f>IF($AF23="","",VLOOKUP($AF23,NANS取り込みシート!$A:$P,11,FALSE))</f>
        <v/>
      </c>
      <c r="AQ23" s="2" t="str">
        <f>IF($AF23="","",VLOOKUP($AF23,NANS取り込みシート!$A:$P,12,FALSE))</f>
        <v/>
      </c>
      <c r="AR23" s="2" t="str">
        <f>IF($AF23="","",VLOOKUP($AF23,NANS取り込みシート!$A:$P,13,FALSE))</f>
        <v/>
      </c>
      <c r="AS23" s="9" t="str">
        <f>IF($AF23="","",VLOOKUP($AF23,NANS取り込みシート!$A:$P,14,FALSE))</f>
        <v/>
      </c>
      <c r="AT23" s="2"/>
      <c r="AU23" s="9" t="str">
        <f>IF($AF23="","",VLOOKUP($AF23,NANS取り込みシート!$A:$P,16,FALSE))</f>
        <v/>
      </c>
      <c r="AV23" s="2" t="str">
        <f>IF(データとりまとめシート!$E33="","",データとりまとめシート!$E33)</f>
        <v/>
      </c>
      <c r="AW23" s="2" t="str">
        <f>IF(データとりまとめシート!$G33="","",データとりまとめシート!$G33)</f>
        <v/>
      </c>
      <c r="AX23" s="2"/>
      <c r="AY23" s="2"/>
      <c r="AZ23" s="2" t="str">
        <f>IF(データとりまとめシート!$I33="","",データとりまとめシート!$I33)</f>
        <v/>
      </c>
      <c r="BA23" s="2" t="str">
        <f>IF(データとりまとめシート!$K33="","",データとりまとめシート!$K33)</f>
        <v/>
      </c>
      <c r="BB23" s="2"/>
      <c r="BC23" s="2"/>
    </row>
    <row r="24" spans="1:55">
      <c r="A24" s="2" t="str">
        <f>IF(選手情報入力シート!A24="","",選手情報入力シート!A24)</f>
        <v/>
      </c>
      <c r="B24" s="2" t="str">
        <f>IF($A24="","",所属情報入力シート!$A$2)</f>
        <v/>
      </c>
      <c r="C24" s="2"/>
      <c r="D24" s="2"/>
      <c r="E24" s="2" t="str">
        <f>IF($A24="","",VLOOKUP($A24,選手情報入力シート!$A$3:$M$246,2,FALSE))</f>
        <v/>
      </c>
      <c r="F24" s="2" t="str">
        <f>IF($A24="","",VLOOKUP($A24,選手情報入力シート!$A$3:$M$246,3,FALSE)&amp;" "&amp;VLOOKUP($A24,選手情報入力シート!$A$3:$M$246,4,FALSE))</f>
        <v/>
      </c>
      <c r="G24" s="2" t="str">
        <f>IF($A24="","",VLOOKUP($A24,選手情報入力シート!$A$3:$M$246,5,FALSE))</f>
        <v/>
      </c>
      <c r="H24" s="2"/>
      <c r="I24" s="2" t="str">
        <f>IF($A24="","",VLOOKUP($A24,選手情報入力シート!$A$3:$M$246,6,FALSE))</f>
        <v/>
      </c>
      <c r="J24" s="2" t="str">
        <f>IF($A24="","",VLOOKUP($A24,選手情報入力シート!$A$3:$M$246,7,FALSE))</f>
        <v/>
      </c>
      <c r="K24" s="2" t="str">
        <f>IF($A24="","",VLOOKUP($A24,選手情報入力シート!$A$3:$M$246,8,FALSE))</f>
        <v/>
      </c>
      <c r="L24" s="2" t="str">
        <f>IF($A24="","",VLOOKUP($A24,選手情報入力シート!$A$3:$M$246,9,FALSE))</f>
        <v/>
      </c>
      <c r="M24" s="2" t="str">
        <f>IF($A24="","",YEAR(VLOOKUP($A24,選手情報入力シート!$A$3:$M$246,10,FALSE)))</f>
        <v/>
      </c>
      <c r="N24" s="9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2"/>
      <c r="P24" s="2"/>
      <c r="AF24" s="2" t="str">
        <f>IF(データとりまとめシート!$A34="","",データとりまとめシート!$A34)</f>
        <v/>
      </c>
      <c r="AG24" s="2"/>
      <c r="AH24" s="2" t="str">
        <f>IF($AF24="","",VLOOKUP($AF24,NANS取り込みシート!$A:$P,2,FALSE))</f>
        <v/>
      </c>
      <c r="AI24" s="2"/>
      <c r="AJ24" s="2" t="str">
        <f>IF($AF24="","",VLOOKUP($AF24,NANS取り込みシート!$A:$P,5,FALSE))</f>
        <v/>
      </c>
      <c r="AK24" s="2" t="str">
        <f>IF($AF24="","",VLOOKUP($AF24,NANS取り込みシート!$A:$P,6,FALSE))</f>
        <v/>
      </c>
      <c r="AL24" s="2" t="str">
        <f>IF($AF24="","",VLOOKUP($AF24,NANS取り込みシート!$A:$P,7,FALSE))</f>
        <v/>
      </c>
      <c r="AM24" s="2"/>
      <c r="AN24" s="2" t="str">
        <f>IF($AF24="","",VLOOKUP($AF24,NANS取り込みシート!$A:$P,9,FALSE))</f>
        <v/>
      </c>
      <c r="AO24" s="2" t="str">
        <f>IF($AF24="","",VLOOKUP($AF24,NANS取り込みシート!$A:$P,10,FALSE))</f>
        <v/>
      </c>
      <c r="AP24" s="2" t="str">
        <f>IF($AF24="","",VLOOKUP($AF24,NANS取り込みシート!$A:$P,11,FALSE))</f>
        <v/>
      </c>
      <c r="AQ24" s="2" t="str">
        <f>IF($AF24="","",VLOOKUP($AF24,NANS取り込みシート!$A:$P,12,FALSE))</f>
        <v/>
      </c>
      <c r="AR24" s="2" t="str">
        <f>IF($AF24="","",VLOOKUP($AF24,NANS取り込みシート!$A:$P,13,FALSE))</f>
        <v/>
      </c>
      <c r="AS24" s="9" t="str">
        <f>IF($AF24="","",VLOOKUP($AF24,NANS取り込みシート!$A:$P,14,FALSE))</f>
        <v/>
      </c>
      <c r="AT24" s="2"/>
      <c r="AU24" s="9" t="str">
        <f>IF($AF24="","",VLOOKUP($AF24,NANS取り込みシート!$A:$P,16,FALSE))</f>
        <v/>
      </c>
      <c r="AV24" s="2" t="str">
        <f>IF(データとりまとめシート!$E34="","",データとりまとめシート!$E34)</f>
        <v/>
      </c>
      <c r="AW24" s="2" t="str">
        <f>IF(データとりまとめシート!$G34="","",データとりまとめシート!$G34)</f>
        <v/>
      </c>
      <c r="AX24" s="2"/>
      <c r="AY24" s="2"/>
      <c r="AZ24" s="2" t="str">
        <f>IF(データとりまとめシート!$I34="","",データとりまとめシート!$I34)</f>
        <v/>
      </c>
      <c r="BA24" s="2" t="str">
        <f>IF(データとりまとめシート!$K34="","",データとりまとめシート!$K34)</f>
        <v/>
      </c>
      <c r="BB24" s="2"/>
      <c r="BC24" s="2"/>
    </row>
    <row r="25" spans="1:55">
      <c r="A25" s="2" t="str">
        <f>IF(選手情報入力シート!A25="","",選手情報入力シート!A25)</f>
        <v/>
      </c>
      <c r="B25" s="2" t="str">
        <f>IF($A25="","",所属情報入力シート!$A$2)</f>
        <v/>
      </c>
      <c r="C25" s="2"/>
      <c r="D25" s="2"/>
      <c r="E25" s="2" t="str">
        <f>IF($A25="","",VLOOKUP($A25,選手情報入力シート!$A$3:$M$246,2,FALSE))</f>
        <v/>
      </c>
      <c r="F25" s="2" t="str">
        <f>IF($A25="","",VLOOKUP($A25,選手情報入力シート!$A$3:$M$246,3,FALSE)&amp;" "&amp;VLOOKUP($A25,選手情報入力シート!$A$3:$M$246,4,FALSE))</f>
        <v/>
      </c>
      <c r="G25" s="2" t="str">
        <f>IF($A25="","",VLOOKUP($A25,選手情報入力シート!$A$3:$M$246,5,FALSE))</f>
        <v/>
      </c>
      <c r="H25" s="2"/>
      <c r="I25" s="2" t="str">
        <f>IF($A25="","",VLOOKUP($A25,選手情報入力シート!$A$3:$M$246,6,FALSE))</f>
        <v/>
      </c>
      <c r="J25" s="2" t="str">
        <f>IF($A25="","",VLOOKUP($A25,選手情報入力シート!$A$3:$M$246,7,FALSE))</f>
        <v/>
      </c>
      <c r="K25" s="2" t="str">
        <f>IF($A25="","",VLOOKUP($A25,選手情報入力シート!$A$3:$M$246,8,FALSE))</f>
        <v/>
      </c>
      <c r="L25" s="2" t="str">
        <f>IF($A25="","",VLOOKUP($A25,選手情報入力シート!$A$3:$M$246,9,FALSE))</f>
        <v/>
      </c>
      <c r="M25" s="2" t="str">
        <f>IF($A25="","",YEAR(VLOOKUP($A25,選手情報入力シート!$A$3:$M$246,10,FALSE)))</f>
        <v/>
      </c>
      <c r="N25" s="9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2"/>
      <c r="P25" s="2"/>
      <c r="AF25" s="2" t="str">
        <f>IF(データとりまとめシート!$A35="","",データとりまとめシート!$A35)</f>
        <v/>
      </c>
      <c r="AG25" s="2"/>
      <c r="AH25" s="2" t="str">
        <f>IF($AF25="","",VLOOKUP($AF25,NANS取り込みシート!$A:$P,2,FALSE))</f>
        <v/>
      </c>
      <c r="AI25" s="2"/>
      <c r="AJ25" s="2" t="str">
        <f>IF($AF25="","",VLOOKUP($AF25,NANS取り込みシート!$A:$P,5,FALSE))</f>
        <v/>
      </c>
      <c r="AK25" s="2" t="str">
        <f>IF($AF25="","",VLOOKUP($AF25,NANS取り込みシート!$A:$P,6,FALSE))</f>
        <v/>
      </c>
      <c r="AL25" s="2" t="str">
        <f>IF($AF25="","",VLOOKUP($AF25,NANS取り込みシート!$A:$P,7,FALSE))</f>
        <v/>
      </c>
      <c r="AM25" s="2"/>
      <c r="AN25" s="2" t="str">
        <f>IF($AF25="","",VLOOKUP($AF25,NANS取り込みシート!$A:$P,9,FALSE))</f>
        <v/>
      </c>
      <c r="AO25" s="2" t="str">
        <f>IF($AF25="","",VLOOKUP($AF25,NANS取り込みシート!$A:$P,10,FALSE))</f>
        <v/>
      </c>
      <c r="AP25" s="2" t="str">
        <f>IF($AF25="","",VLOOKUP($AF25,NANS取り込みシート!$A:$P,11,FALSE))</f>
        <v/>
      </c>
      <c r="AQ25" s="2" t="str">
        <f>IF($AF25="","",VLOOKUP($AF25,NANS取り込みシート!$A:$P,12,FALSE))</f>
        <v/>
      </c>
      <c r="AR25" s="2" t="str">
        <f>IF($AF25="","",VLOOKUP($AF25,NANS取り込みシート!$A:$P,13,FALSE))</f>
        <v/>
      </c>
      <c r="AS25" s="9" t="str">
        <f>IF($AF25="","",VLOOKUP($AF25,NANS取り込みシート!$A:$P,14,FALSE))</f>
        <v/>
      </c>
      <c r="AT25" s="2"/>
      <c r="AU25" s="9" t="str">
        <f>IF($AF25="","",VLOOKUP($AF25,NANS取り込みシート!$A:$P,16,FALSE))</f>
        <v/>
      </c>
      <c r="AV25" s="2" t="str">
        <f>IF(データとりまとめシート!$E35="","",データとりまとめシート!$E35)</f>
        <v/>
      </c>
      <c r="AW25" s="2" t="str">
        <f>IF(データとりまとめシート!$G35="","",データとりまとめシート!$G35)</f>
        <v/>
      </c>
      <c r="AX25" s="2"/>
      <c r="AY25" s="2"/>
      <c r="AZ25" s="2" t="str">
        <f>IF(データとりまとめシート!$I35="","",データとりまとめシート!$I35)</f>
        <v/>
      </c>
      <c r="BA25" s="2" t="str">
        <f>IF(データとりまとめシート!$K35="","",データとりまとめシート!$K35)</f>
        <v/>
      </c>
      <c r="BB25" s="2"/>
      <c r="BC25" s="2"/>
    </row>
    <row r="26" spans="1:55">
      <c r="A26" s="2" t="str">
        <f>IF(選手情報入力シート!A26="","",選手情報入力シート!A26)</f>
        <v/>
      </c>
      <c r="B26" s="2" t="str">
        <f>IF($A26="","",所属情報入力シート!$A$2)</f>
        <v/>
      </c>
      <c r="C26" s="2"/>
      <c r="D26" s="2"/>
      <c r="E26" s="2" t="str">
        <f>IF($A26="","",VLOOKUP($A26,選手情報入力シート!$A$3:$M$246,2,FALSE))</f>
        <v/>
      </c>
      <c r="F26" s="2" t="str">
        <f>IF($A26="","",VLOOKUP($A26,選手情報入力シート!$A$3:$M$246,3,FALSE)&amp;" "&amp;VLOOKUP($A26,選手情報入力シート!$A$3:$M$246,4,FALSE))</f>
        <v/>
      </c>
      <c r="G26" s="2" t="str">
        <f>IF($A26="","",VLOOKUP($A26,選手情報入力シート!$A$3:$M$246,5,FALSE))</f>
        <v/>
      </c>
      <c r="H26" s="2"/>
      <c r="I26" s="2" t="str">
        <f>IF($A26="","",VLOOKUP($A26,選手情報入力シート!$A$3:$M$246,6,FALSE))</f>
        <v/>
      </c>
      <c r="J26" s="2" t="str">
        <f>IF($A26="","",VLOOKUP($A26,選手情報入力シート!$A$3:$M$246,7,FALSE))</f>
        <v/>
      </c>
      <c r="K26" s="2" t="str">
        <f>IF($A26="","",VLOOKUP($A26,選手情報入力シート!$A$3:$M$246,8,FALSE))</f>
        <v/>
      </c>
      <c r="L26" s="2" t="str">
        <f>IF($A26="","",VLOOKUP($A26,選手情報入力シート!$A$3:$M$246,9,FALSE))</f>
        <v/>
      </c>
      <c r="M26" s="2" t="str">
        <f>IF($A26="","",YEAR(VLOOKUP($A26,選手情報入力シート!$A$3:$M$246,10,FALSE)))</f>
        <v/>
      </c>
      <c r="N26" s="9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2"/>
      <c r="P26" s="2"/>
      <c r="AF26" s="2" t="str">
        <f>IF(データとりまとめシート!$A36="","",データとりまとめシート!$A36)</f>
        <v/>
      </c>
      <c r="AG26" s="2"/>
      <c r="AH26" s="2" t="str">
        <f>IF($AF26="","",VLOOKUP($AF26,NANS取り込みシート!$A:$P,2,FALSE))</f>
        <v/>
      </c>
      <c r="AI26" s="2"/>
      <c r="AJ26" s="2" t="str">
        <f>IF($AF26="","",VLOOKUP($AF26,NANS取り込みシート!$A:$P,5,FALSE))</f>
        <v/>
      </c>
      <c r="AK26" s="2" t="str">
        <f>IF($AF26="","",VLOOKUP($AF26,NANS取り込みシート!$A:$P,6,FALSE))</f>
        <v/>
      </c>
      <c r="AL26" s="2" t="str">
        <f>IF($AF26="","",VLOOKUP($AF26,NANS取り込みシート!$A:$P,7,FALSE))</f>
        <v/>
      </c>
      <c r="AM26" s="2"/>
      <c r="AN26" s="2" t="str">
        <f>IF($AF26="","",VLOOKUP($AF26,NANS取り込みシート!$A:$P,9,FALSE))</f>
        <v/>
      </c>
      <c r="AO26" s="2" t="str">
        <f>IF($AF26="","",VLOOKUP($AF26,NANS取り込みシート!$A:$P,10,FALSE))</f>
        <v/>
      </c>
      <c r="AP26" s="2" t="str">
        <f>IF($AF26="","",VLOOKUP($AF26,NANS取り込みシート!$A:$P,11,FALSE))</f>
        <v/>
      </c>
      <c r="AQ26" s="2" t="str">
        <f>IF($AF26="","",VLOOKUP($AF26,NANS取り込みシート!$A:$P,12,FALSE))</f>
        <v/>
      </c>
      <c r="AR26" s="2" t="str">
        <f>IF($AF26="","",VLOOKUP($AF26,NANS取り込みシート!$A:$P,13,FALSE))</f>
        <v/>
      </c>
      <c r="AS26" s="9" t="str">
        <f>IF($AF26="","",VLOOKUP($AF26,NANS取り込みシート!$A:$P,14,FALSE))</f>
        <v/>
      </c>
      <c r="AT26" s="2"/>
      <c r="AU26" s="9" t="str">
        <f>IF($AF26="","",VLOOKUP($AF26,NANS取り込みシート!$A:$P,16,FALSE))</f>
        <v/>
      </c>
      <c r="AV26" s="2" t="str">
        <f>IF(データとりまとめシート!$E36="","",データとりまとめシート!$E36)</f>
        <v/>
      </c>
      <c r="AW26" s="2" t="str">
        <f>IF(データとりまとめシート!$G36="","",データとりまとめシート!$G36)</f>
        <v/>
      </c>
      <c r="AX26" s="2"/>
      <c r="AY26" s="2"/>
      <c r="AZ26" s="2" t="str">
        <f>IF(データとりまとめシート!$I36="","",データとりまとめシート!$I36)</f>
        <v/>
      </c>
      <c r="BA26" s="2" t="str">
        <f>IF(データとりまとめシート!$K36="","",データとりまとめシート!$K36)</f>
        <v/>
      </c>
      <c r="BB26" s="2"/>
      <c r="BC26" s="2"/>
    </row>
    <row r="27" spans="1:55">
      <c r="A27" s="2" t="str">
        <f>IF(選手情報入力シート!A27="","",選手情報入力シート!A27)</f>
        <v/>
      </c>
      <c r="B27" s="2" t="str">
        <f>IF($A27="","",所属情報入力シート!$A$2)</f>
        <v/>
      </c>
      <c r="C27" s="2"/>
      <c r="D27" s="2"/>
      <c r="E27" s="2" t="str">
        <f>IF($A27="","",VLOOKUP($A27,選手情報入力シート!$A$3:$M$246,2,FALSE))</f>
        <v/>
      </c>
      <c r="F27" s="2" t="str">
        <f>IF($A27="","",VLOOKUP($A27,選手情報入力シート!$A$3:$M$246,3,FALSE)&amp;" "&amp;VLOOKUP($A27,選手情報入力シート!$A$3:$M$246,4,FALSE))</f>
        <v/>
      </c>
      <c r="G27" s="2" t="str">
        <f>IF($A27="","",VLOOKUP($A27,選手情報入力シート!$A$3:$M$246,5,FALSE))</f>
        <v/>
      </c>
      <c r="H27" s="2"/>
      <c r="I27" s="2" t="str">
        <f>IF($A27="","",VLOOKUP($A27,選手情報入力シート!$A$3:$M$246,6,FALSE))</f>
        <v/>
      </c>
      <c r="J27" s="2" t="str">
        <f>IF($A27="","",VLOOKUP($A27,選手情報入力シート!$A$3:$M$246,7,FALSE))</f>
        <v/>
      </c>
      <c r="K27" s="2" t="str">
        <f>IF($A27="","",VLOOKUP($A27,選手情報入力シート!$A$3:$M$246,8,FALSE))</f>
        <v/>
      </c>
      <c r="L27" s="2" t="str">
        <f>IF($A27="","",VLOOKUP($A27,選手情報入力シート!$A$3:$M$246,9,FALSE))</f>
        <v/>
      </c>
      <c r="M27" s="2" t="str">
        <f>IF($A27="","",YEAR(VLOOKUP($A27,選手情報入力シート!$A$3:$M$246,10,FALSE)))</f>
        <v/>
      </c>
      <c r="N27" s="9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2"/>
      <c r="P27" s="2"/>
      <c r="AF27" s="2" t="str">
        <f>IF(データとりまとめシート!$A37="","",データとりまとめシート!$A37)</f>
        <v/>
      </c>
      <c r="AG27" s="2"/>
      <c r="AH27" s="2" t="str">
        <f>IF($AF27="","",VLOOKUP($AF27,NANS取り込みシート!$A:$P,2,FALSE))</f>
        <v/>
      </c>
      <c r="AI27" s="2"/>
      <c r="AJ27" s="2" t="str">
        <f>IF($AF27="","",VLOOKUP($AF27,NANS取り込みシート!$A:$P,5,FALSE))</f>
        <v/>
      </c>
      <c r="AK27" s="2" t="str">
        <f>IF($AF27="","",VLOOKUP($AF27,NANS取り込みシート!$A:$P,6,FALSE))</f>
        <v/>
      </c>
      <c r="AL27" s="2" t="str">
        <f>IF($AF27="","",VLOOKUP($AF27,NANS取り込みシート!$A:$P,7,FALSE))</f>
        <v/>
      </c>
      <c r="AM27" s="2"/>
      <c r="AN27" s="2" t="str">
        <f>IF($AF27="","",VLOOKUP($AF27,NANS取り込みシート!$A:$P,9,FALSE))</f>
        <v/>
      </c>
      <c r="AO27" s="2" t="str">
        <f>IF($AF27="","",VLOOKUP($AF27,NANS取り込みシート!$A:$P,10,FALSE))</f>
        <v/>
      </c>
      <c r="AP27" s="2" t="str">
        <f>IF($AF27="","",VLOOKUP($AF27,NANS取り込みシート!$A:$P,11,FALSE))</f>
        <v/>
      </c>
      <c r="AQ27" s="2" t="str">
        <f>IF($AF27="","",VLOOKUP($AF27,NANS取り込みシート!$A:$P,12,FALSE))</f>
        <v/>
      </c>
      <c r="AR27" s="2" t="str">
        <f>IF($AF27="","",VLOOKUP($AF27,NANS取り込みシート!$A:$P,13,FALSE))</f>
        <v/>
      </c>
      <c r="AS27" s="9" t="str">
        <f>IF($AF27="","",VLOOKUP($AF27,NANS取り込みシート!$A:$P,14,FALSE))</f>
        <v/>
      </c>
      <c r="AT27" s="2"/>
      <c r="AU27" s="9" t="str">
        <f>IF($AF27="","",VLOOKUP($AF27,NANS取り込みシート!$A:$P,16,FALSE))</f>
        <v/>
      </c>
      <c r="AV27" s="2" t="str">
        <f>IF(データとりまとめシート!$E37="","",データとりまとめシート!$E37)</f>
        <v/>
      </c>
      <c r="AW27" s="2" t="str">
        <f>IF(データとりまとめシート!$G37="","",データとりまとめシート!$G37)</f>
        <v/>
      </c>
      <c r="AX27" s="2"/>
      <c r="AY27" s="2"/>
      <c r="AZ27" s="2" t="str">
        <f>IF(データとりまとめシート!$I37="","",データとりまとめシート!$I37)</f>
        <v/>
      </c>
      <c r="BA27" s="2" t="str">
        <f>IF(データとりまとめシート!$K37="","",データとりまとめシート!$K37)</f>
        <v/>
      </c>
      <c r="BB27" s="2"/>
      <c r="BC27" s="2"/>
    </row>
    <row r="28" spans="1:55">
      <c r="A28" s="2" t="str">
        <f>IF(選手情報入力シート!A28="","",選手情報入力シート!A28)</f>
        <v/>
      </c>
      <c r="B28" s="2" t="str">
        <f>IF($A28="","",所属情報入力シート!$A$2)</f>
        <v/>
      </c>
      <c r="C28" s="2"/>
      <c r="D28" s="2"/>
      <c r="E28" s="2" t="str">
        <f>IF($A28="","",VLOOKUP($A28,選手情報入力シート!$A$3:$M$246,2,FALSE))</f>
        <v/>
      </c>
      <c r="F28" s="2" t="str">
        <f>IF($A28="","",VLOOKUP($A28,選手情報入力シート!$A$3:$M$246,3,FALSE)&amp;" "&amp;VLOOKUP($A28,選手情報入力シート!$A$3:$M$246,4,FALSE))</f>
        <v/>
      </c>
      <c r="G28" s="2" t="str">
        <f>IF($A28="","",VLOOKUP($A28,選手情報入力シート!$A$3:$M$246,5,FALSE))</f>
        <v/>
      </c>
      <c r="H28" s="2"/>
      <c r="I28" s="2" t="str">
        <f>IF($A28="","",VLOOKUP($A28,選手情報入力シート!$A$3:$M$246,6,FALSE))</f>
        <v/>
      </c>
      <c r="J28" s="2" t="str">
        <f>IF($A28="","",VLOOKUP($A28,選手情報入力シート!$A$3:$M$246,7,FALSE))</f>
        <v/>
      </c>
      <c r="K28" s="2" t="str">
        <f>IF($A28="","",VLOOKUP($A28,選手情報入力シート!$A$3:$M$246,8,FALSE))</f>
        <v/>
      </c>
      <c r="L28" s="2" t="str">
        <f>IF($A28="","",VLOOKUP($A28,選手情報入力シート!$A$3:$M$246,9,FALSE))</f>
        <v/>
      </c>
      <c r="M28" s="2" t="str">
        <f>IF($A28="","",YEAR(VLOOKUP($A28,選手情報入力シート!$A$3:$M$246,10,FALSE)))</f>
        <v/>
      </c>
      <c r="N28" s="9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2"/>
      <c r="P28" s="2"/>
      <c r="AF28" s="2" t="str">
        <f>IF(データとりまとめシート!$A38="","",データとりまとめシート!$A38)</f>
        <v/>
      </c>
      <c r="AG28" s="2"/>
      <c r="AH28" s="2" t="str">
        <f>IF($AF28="","",VLOOKUP($AF28,NANS取り込みシート!$A:$P,2,FALSE))</f>
        <v/>
      </c>
      <c r="AI28" s="2"/>
      <c r="AJ28" s="2" t="str">
        <f>IF($AF28="","",VLOOKUP($AF28,NANS取り込みシート!$A:$P,5,FALSE))</f>
        <v/>
      </c>
      <c r="AK28" s="2" t="str">
        <f>IF($AF28="","",VLOOKUP($AF28,NANS取り込みシート!$A:$P,6,FALSE))</f>
        <v/>
      </c>
      <c r="AL28" s="2" t="str">
        <f>IF($AF28="","",VLOOKUP($AF28,NANS取り込みシート!$A:$P,7,FALSE))</f>
        <v/>
      </c>
      <c r="AM28" s="2"/>
      <c r="AN28" s="2" t="str">
        <f>IF($AF28="","",VLOOKUP($AF28,NANS取り込みシート!$A:$P,9,FALSE))</f>
        <v/>
      </c>
      <c r="AO28" s="2" t="str">
        <f>IF($AF28="","",VLOOKUP($AF28,NANS取り込みシート!$A:$P,10,FALSE))</f>
        <v/>
      </c>
      <c r="AP28" s="2" t="str">
        <f>IF($AF28="","",VLOOKUP($AF28,NANS取り込みシート!$A:$P,11,FALSE))</f>
        <v/>
      </c>
      <c r="AQ28" s="2" t="str">
        <f>IF($AF28="","",VLOOKUP($AF28,NANS取り込みシート!$A:$P,12,FALSE))</f>
        <v/>
      </c>
      <c r="AR28" s="2" t="str">
        <f>IF($AF28="","",VLOOKUP($AF28,NANS取り込みシート!$A:$P,13,FALSE))</f>
        <v/>
      </c>
      <c r="AS28" s="9" t="str">
        <f>IF($AF28="","",VLOOKUP($AF28,NANS取り込みシート!$A:$P,14,FALSE))</f>
        <v/>
      </c>
      <c r="AT28" s="2"/>
      <c r="AU28" s="9" t="str">
        <f>IF($AF28="","",VLOOKUP($AF28,NANS取り込みシート!$A:$P,16,FALSE))</f>
        <v/>
      </c>
      <c r="AV28" s="2" t="str">
        <f>IF(データとりまとめシート!$E38="","",データとりまとめシート!$E38)</f>
        <v/>
      </c>
      <c r="AW28" s="2" t="str">
        <f>IF(データとりまとめシート!$G38="","",データとりまとめシート!$G38)</f>
        <v/>
      </c>
      <c r="AX28" s="2"/>
      <c r="AY28" s="2"/>
      <c r="AZ28" s="2" t="str">
        <f>IF(データとりまとめシート!$I38="","",データとりまとめシート!$I38)</f>
        <v/>
      </c>
      <c r="BA28" s="2" t="str">
        <f>IF(データとりまとめシート!$K38="","",データとりまとめシート!$K38)</f>
        <v/>
      </c>
      <c r="BB28" s="2"/>
      <c r="BC28" s="2"/>
    </row>
    <row r="29" spans="1:55">
      <c r="A29" s="2" t="str">
        <f>IF(選手情報入力シート!A29="","",選手情報入力シート!A29)</f>
        <v/>
      </c>
      <c r="B29" s="2" t="str">
        <f>IF($A29="","",所属情報入力シート!$A$2)</f>
        <v/>
      </c>
      <c r="C29" s="2"/>
      <c r="D29" s="2"/>
      <c r="E29" s="2" t="str">
        <f>IF($A29="","",VLOOKUP($A29,選手情報入力シート!$A$3:$M$246,2,FALSE))</f>
        <v/>
      </c>
      <c r="F29" s="2" t="str">
        <f>IF($A29="","",VLOOKUP($A29,選手情報入力シート!$A$3:$M$246,3,FALSE)&amp;" "&amp;VLOOKUP($A29,選手情報入力シート!$A$3:$M$246,4,FALSE))</f>
        <v/>
      </c>
      <c r="G29" s="2" t="str">
        <f>IF($A29="","",VLOOKUP($A29,選手情報入力シート!$A$3:$M$246,5,FALSE))</f>
        <v/>
      </c>
      <c r="H29" s="2"/>
      <c r="I29" s="2" t="str">
        <f>IF($A29="","",VLOOKUP($A29,選手情報入力シート!$A$3:$M$246,6,FALSE))</f>
        <v/>
      </c>
      <c r="J29" s="2" t="str">
        <f>IF($A29="","",VLOOKUP($A29,選手情報入力シート!$A$3:$M$246,7,FALSE))</f>
        <v/>
      </c>
      <c r="K29" s="2" t="str">
        <f>IF($A29="","",VLOOKUP($A29,選手情報入力シート!$A$3:$M$246,8,FALSE))</f>
        <v/>
      </c>
      <c r="L29" s="2" t="str">
        <f>IF($A29="","",VLOOKUP($A29,選手情報入力シート!$A$3:$M$246,9,FALSE))</f>
        <v/>
      </c>
      <c r="M29" s="2" t="str">
        <f>IF($A29="","",YEAR(VLOOKUP($A29,選手情報入力シート!$A$3:$M$246,10,FALSE)))</f>
        <v/>
      </c>
      <c r="N29" s="9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2"/>
      <c r="P29" s="2"/>
      <c r="AF29" s="2" t="str">
        <f>IF(データとりまとめシート!$A39="","",データとりまとめシート!$A39)</f>
        <v/>
      </c>
      <c r="AG29" s="2"/>
      <c r="AH29" s="2" t="str">
        <f>IF($AF29="","",VLOOKUP($AF29,NANS取り込みシート!$A:$P,2,FALSE))</f>
        <v/>
      </c>
      <c r="AI29" s="2"/>
      <c r="AJ29" s="2" t="str">
        <f>IF($AF29="","",VLOOKUP($AF29,NANS取り込みシート!$A:$P,5,FALSE))</f>
        <v/>
      </c>
      <c r="AK29" s="2" t="str">
        <f>IF($AF29="","",VLOOKUP($AF29,NANS取り込みシート!$A:$P,6,FALSE))</f>
        <v/>
      </c>
      <c r="AL29" s="2" t="str">
        <f>IF($AF29="","",VLOOKUP($AF29,NANS取り込みシート!$A:$P,7,FALSE))</f>
        <v/>
      </c>
      <c r="AM29" s="2"/>
      <c r="AN29" s="2" t="str">
        <f>IF($AF29="","",VLOOKUP($AF29,NANS取り込みシート!$A:$P,9,FALSE))</f>
        <v/>
      </c>
      <c r="AO29" s="2" t="str">
        <f>IF($AF29="","",VLOOKUP($AF29,NANS取り込みシート!$A:$P,10,FALSE))</f>
        <v/>
      </c>
      <c r="AP29" s="2" t="str">
        <f>IF($AF29="","",VLOOKUP($AF29,NANS取り込みシート!$A:$P,11,FALSE))</f>
        <v/>
      </c>
      <c r="AQ29" s="2" t="str">
        <f>IF($AF29="","",VLOOKUP($AF29,NANS取り込みシート!$A:$P,12,FALSE))</f>
        <v/>
      </c>
      <c r="AR29" s="2" t="str">
        <f>IF($AF29="","",VLOOKUP($AF29,NANS取り込みシート!$A:$P,13,FALSE))</f>
        <v/>
      </c>
      <c r="AS29" s="9" t="str">
        <f>IF($AF29="","",VLOOKUP($AF29,NANS取り込みシート!$A:$P,14,FALSE))</f>
        <v/>
      </c>
      <c r="AT29" s="2"/>
      <c r="AU29" s="9" t="str">
        <f>IF($AF29="","",VLOOKUP($AF29,NANS取り込みシート!$A:$P,16,FALSE))</f>
        <v/>
      </c>
      <c r="AV29" s="2" t="str">
        <f>IF(データとりまとめシート!$E39="","",データとりまとめシート!$E39)</f>
        <v/>
      </c>
      <c r="AW29" s="2" t="str">
        <f>IF(データとりまとめシート!$G39="","",データとりまとめシート!$G39)</f>
        <v/>
      </c>
      <c r="AX29" s="2"/>
      <c r="AY29" s="2"/>
      <c r="AZ29" s="2" t="str">
        <f>IF(データとりまとめシート!$I39="","",データとりまとめシート!$I39)</f>
        <v/>
      </c>
      <c r="BA29" s="2" t="str">
        <f>IF(データとりまとめシート!$K39="","",データとりまとめシート!$K39)</f>
        <v/>
      </c>
      <c r="BB29" s="2"/>
      <c r="BC29" s="2"/>
    </row>
    <row r="30" spans="1:55">
      <c r="A30" s="2" t="str">
        <f>IF(選手情報入力シート!A30="","",選手情報入力シート!A30)</f>
        <v/>
      </c>
      <c r="B30" s="2" t="str">
        <f>IF($A30="","",所属情報入力シート!$A$2)</f>
        <v/>
      </c>
      <c r="C30" s="2"/>
      <c r="D30" s="2"/>
      <c r="E30" s="2" t="str">
        <f>IF($A30="","",VLOOKUP($A30,選手情報入力シート!$A$3:$M$246,2,FALSE))</f>
        <v/>
      </c>
      <c r="F30" s="2" t="str">
        <f>IF($A30="","",VLOOKUP($A30,選手情報入力シート!$A$3:$M$246,3,FALSE)&amp;" "&amp;VLOOKUP($A30,選手情報入力シート!$A$3:$M$246,4,FALSE))</f>
        <v/>
      </c>
      <c r="G30" s="2" t="str">
        <f>IF($A30="","",VLOOKUP($A30,選手情報入力シート!$A$3:$M$246,5,FALSE))</f>
        <v/>
      </c>
      <c r="H30" s="2"/>
      <c r="I30" s="2" t="str">
        <f>IF($A30="","",VLOOKUP($A30,選手情報入力シート!$A$3:$M$246,6,FALSE))</f>
        <v/>
      </c>
      <c r="J30" s="2" t="str">
        <f>IF($A30="","",VLOOKUP($A30,選手情報入力シート!$A$3:$M$246,7,FALSE))</f>
        <v/>
      </c>
      <c r="K30" s="2" t="str">
        <f>IF($A30="","",VLOOKUP($A30,選手情報入力シート!$A$3:$M$246,8,FALSE))</f>
        <v/>
      </c>
      <c r="L30" s="2" t="str">
        <f>IF($A30="","",VLOOKUP($A30,選手情報入力シート!$A$3:$M$246,9,FALSE))</f>
        <v/>
      </c>
      <c r="M30" s="2" t="str">
        <f>IF($A30="","",YEAR(VLOOKUP($A30,選手情報入力シート!$A$3:$M$246,10,FALSE)))</f>
        <v/>
      </c>
      <c r="N30" s="9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2"/>
      <c r="P30" s="2"/>
      <c r="AF30" s="2" t="str">
        <f>IF(データとりまとめシート!$A40="","",データとりまとめシート!$A40)</f>
        <v/>
      </c>
      <c r="AG30" s="2"/>
      <c r="AH30" s="2" t="str">
        <f>IF($AF30="","",VLOOKUP($AF30,NANS取り込みシート!$A:$P,2,FALSE))</f>
        <v/>
      </c>
      <c r="AI30" s="2"/>
      <c r="AJ30" s="2" t="str">
        <f>IF($AF30="","",VLOOKUP($AF30,NANS取り込みシート!$A:$P,5,FALSE))</f>
        <v/>
      </c>
      <c r="AK30" s="2" t="str">
        <f>IF($AF30="","",VLOOKUP($AF30,NANS取り込みシート!$A:$P,6,FALSE))</f>
        <v/>
      </c>
      <c r="AL30" s="2" t="str">
        <f>IF($AF30="","",VLOOKUP($AF30,NANS取り込みシート!$A:$P,7,FALSE))</f>
        <v/>
      </c>
      <c r="AM30" s="2"/>
      <c r="AN30" s="2" t="str">
        <f>IF($AF30="","",VLOOKUP($AF30,NANS取り込みシート!$A:$P,9,FALSE))</f>
        <v/>
      </c>
      <c r="AO30" s="2" t="str">
        <f>IF($AF30="","",VLOOKUP($AF30,NANS取り込みシート!$A:$P,10,FALSE))</f>
        <v/>
      </c>
      <c r="AP30" s="2" t="str">
        <f>IF($AF30="","",VLOOKUP($AF30,NANS取り込みシート!$A:$P,11,FALSE))</f>
        <v/>
      </c>
      <c r="AQ30" s="2" t="str">
        <f>IF($AF30="","",VLOOKUP($AF30,NANS取り込みシート!$A:$P,12,FALSE))</f>
        <v/>
      </c>
      <c r="AR30" s="2" t="str">
        <f>IF($AF30="","",VLOOKUP($AF30,NANS取り込みシート!$A:$P,13,FALSE))</f>
        <v/>
      </c>
      <c r="AS30" s="9" t="str">
        <f>IF($AF30="","",VLOOKUP($AF30,NANS取り込みシート!$A:$P,14,FALSE))</f>
        <v/>
      </c>
      <c r="AT30" s="2"/>
      <c r="AU30" s="9" t="str">
        <f>IF($AF30="","",VLOOKUP($AF30,NANS取り込みシート!$A:$P,16,FALSE))</f>
        <v/>
      </c>
      <c r="AV30" s="2" t="str">
        <f>IF(データとりまとめシート!$E40="","",データとりまとめシート!$E40)</f>
        <v/>
      </c>
      <c r="AW30" s="2" t="str">
        <f>IF(データとりまとめシート!$G40="","",データとりまとめシート!$G40)</f>
        <v/>
      </c>
      <c r="AX30" s="2"/>
      <c r="AY30" s="2"/>
      <c r="AZ30" s="2" t="str">
        <f>IF(データとりまとめシート!$I40="","",データとりまとめシート!$I40)</f>
        <v/>
      </c>
      <c r="BA30" s="2" t="str">
        <f>IF(データとりまとめシート!$K40="","",データとりまとめシート!$K40)</f>
        <v/>
      </c>
      <c r="BB30" s="2"/>
      <c r="BC30" s="2"/>
    </row>
    <row r="31" spans="1:55">
      <c r="A31" s="2" t="str">
        <f>IF(選手情報入力シート!A31="","",選手情報入力シート!A31)</f>
        <v/>
      </c>
      <c r="B31" s="2" t="str">
        <f>IF($A31="","",所属情報入力シート!$A$2)</f>
        <v/>
      </c>
      <c r="C31" s="2"/>
      <c r="D31" s="2"/>
      <c r="E31" s="2" t="str">
        <f>IF($A31="","",VLOOKUP($A31,選手情報入力シート!$A$3:$M$246,2,FALSE))</f>
        <v/>
      </c>
      <c r="F31" s="2" t="str">
        <f>IF($A31="","",VLOOKUP($A31,選手情報入力シート!$A$3:$M$246,3,FALSE)&amp;" "&amp;VLOOKUP($A31,選手情報入力シート!$A$3:$M$246,4,FALSE))</f>
        <v/>
      </c>
      <c r="G31" s="2" t="str">
        <f>IF($A31="","",VLOOKUP($A31,選手情報入力シート!$A$3:$M$246,5,FALSE))</f>
        <v/>
      </c>
      <c r="H31" s="2"/>
      <c r="I31" s="2" t="str">
        <f>IF($A31="","",VLOOKUP($A31,選手情報入力シート!$A$3:$M$246,6,FALSE))</f>
        <v/>
      </c>
      <c r="J31" s="2" t="str">
        <f>IF($A31="","",VLOOKUP($A31,選手情報入力シート!$A$3:$M$246,7,FALSE))</f>
        <v/>
      </c>
      <c r="K31" s="2" t="str">
        <f>IF($A31="","",VLOOKUP($A31,選手情報入力シート!$A$3:$M$246,8,FALSE))</f>
        <v/>
      </c>
      <c r="L31" s="2" t="str">
        <f>IF($A31="","",VLOOKUP($A31,選手情報入力シート!$A$3:$M$246,9,FALSE))</f>
        <v/>
      </c>
      <c r="M31" s="2" t="str">
        <f>IF($A31="","",YEAR(VLOOKUP($A31,選手情報入力シート!$A$3:$M$246,10,FALSE)))</f>
        <v/>
      </c>
      <c r="N31" s="9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2"/>
      <c r="P31" s="2"/>
      <c r="AF31" s="2" t="str">
        <f>IF(データとりまとめシート!$A41="","",データとりまとめシート!$A41)</f>
        <v/>
      </c>
      <c r="AG31" s="2"/>
      <c r="AH31" s="2" t="str">
        <f>IF($AF31="","",VLOOKUP($AF31,NANS取り込みシート!$A:$P,2,FALSE))</f>
        <v/>
      </c>
      <c r="AI31" s="2"/>
      <c r="AJ31" s="2" t="str">
        <f>IF($AF31="","",VLOOKUP($AF31,NANS取り込みシート!$A:$P,5,FALSE))</f>
        <v/>
      </c>
      <c r="AK31" s="2" t="str">
        <f>IF($AF31="","",VLOOKUP($AF31,NANS取り込みシート!$A:$P,6,FALSE))</f>
        <v/>
      </c>
      <c r="AL31" s="2" t="str">
        <f>IF($AF31="","",VLOOKUP($AF31,NANS取り込みシート!$A:$P,7,FALSE))</f>
        <v/>
      </c>
      <c r="AM31" s="2"/>
      <c r="AN31" s="2" t="str">
        <f>IF($AF31="","",VLOOKUP($AF31,NANS取り込みシート!$A:$P,9,FALSE))</f>
        <v/>
      </c>
      <c r="AO31" s="2" t="str">
        <f>IF($AF31="","",VLOOKUP($AF31,NANS取り込みシート!$A:$P,10,FALSE))</f>
        <v/>
      </c>
      <c r="AP31" s="2" t="str">
        <f>IF($AF31="","",VLOOKUP($AF31,NANS取り込みシート!$A:$P,11,FALSE))</f>
        <v/>
      </c>
      <c r="AQ31" s="2" t="str">
        <f>IF($AF31="","",VLOOKUP($AF31,NANS取り込みシート!$A:$P,12,FALSE))</f>
        <v/>
      </c>
      <c r="AR31" s="2" t="str">
        <f>IF($AF31="","",VLOOKUP($AF31,NANS取り込みシート!$A:$P,13,FALSE))</f>
        <v/>
      </c>
      <c r="AS31" s="9" t="str">
        <f>IF($AF31="","",VLOOKUP($AF31,NANS取り込みシート!$A:$P,14,FALSE))</f>
        <v/>
      </c>
      <c r="AT31" s="2"/>
      <c r="AU31" s="9" t="str">
        <f>IF($AF31="","",VLOOKUP($AF31,NANS取り込みシート!$A:$P,16,FALSE))</f>
        <v/>
      </c>
      <c r="AV31" s="2" t="str">
        <f>IF(データとりまとめシート!$E41="","",データとりまとめシート!$E41)</f>
        <v/>
      </c>
      <c r="AW31" s="2" t="str">
        <f>IF(データとりまとめシート!$G41="","",データとりまとめシート!$G41)</f>
        <v/>
      </c>
      <c r="AX31" s="2"/>
      <c r="AY31" s="2"/>
      <c r="AZ31" s="2" t="str">
        <f>IF(データとりまとめシート!$I41="","",データとりまとめシート!$I41)</f>
        <v/>
      </c>
      <c r="BA31" s="2" t="str">
        <f>IF(データとりまとめシート!$K41="","",データとりまとめシート!$K41)</f>
        <v/>
      </c>
      <c r="BB31" s="2"/>
      <c r="BC31" s="2"/>
    </row>
    <row r="32" spans="1:55">
      <c r="A32" s="2" t="str">
        <f>IF(選手情報入力シート!A32="","",選手情報入力シート!A32)</f>
        <v/>
      </c>
      <c r="B32" s="2" t="str">
        <f>IF($A32="","",所属情報入力シート!$A$2)</f>
        <v/>
      </c>
      <c r="C32" s="2"/>
      <c r="D32" s="2"/>
      <c r="E32" s="2" t="str">
        <f>IF($A32="","",VLOOKUP($A32,選手情報入力シート!$A$3:$M$246,2,FALSE))</f>
        <v/>
      </c>
      <c r="F32" s="2" t="str">
        <f>IF($A32="","",VLOOKUP($A32,選手情報入力シート!$A$3:$M$246,3,FALSE)&amp;" "&amp;VLOOKUP($A32,選手情報入力シート!$A$3:$M$246,4,FALSE))</f>
        <v/>
      </c>
      <c r="G32" s="2" t="str">
        <f>IF($A32="","",VLOOKUP($A32,選手情報入力シート!$A$3:$M$246,5,FALSE))</f>
        <v/>
      </c>
      <c r="H32" s="2"/>
      <c r="I32" s="2" t="str">
        <f>IF($A32="","",VLOOKUP($A32,選手情報入力シート!$A$3:$M$246,6,FALSE))</f>
        <v/>
      </c>
      <c r="J32" s="2" t="str">
        <f>IF($A32="","",VLOOKUP($A32,選手情報入力シート!$A$3:$M$246,7,FALSE))</f>
        <v/>
      </c>
      <c r="K32" s="2" t="str">
        <f>IF($A32="","",VLOOKUP($A32,選手情報入力シート!$A$3:$M$246,8,FALSE))</f>
        <v/>
      </c>
      <c r="L32" s="2" t="str">
        <f>IF($A32="","",VLOOKUP($A32,選手情報入力シート!$A$3:$M$246,9,FALSE))</f>
        <v/>
      </c>
      <c r="M32" s="2" t="str">
        <f>IF($A32="","",YEAR(VLOOKUP($A32,選手情報入力シート!$A$3:$M$246,10,FALSE)))</f>
        <v/>
      </c>
      <c r="N32" s="9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2"/>
      <c r="P32" s="2"/>
      <c r="AF32" s="2" t="str">
        <f>IF(データとりまとめシート!$A42="","",データとりまとめシート!$A42)</f>
        <v/>
      </c>
      <c r="AG32" s="2"/>
      <c r="AH32" s="2" t="str">
        <f>IF($AF32="","",VLOOKUP($AF32,NANS取り込みシート!$A:$P,2,FALSE))</f>
        <v/>
      </c>
      <c r="AI32" s="2"/>
      <c r="AJ32" s="2" t="str">
        <f>IF($AF32="","",VLOOKUP($AF32,NANS取り込みシート!$A:$P,5,FALSE))</f>
        <v/>
      </c>
      <c r="AK32" s="2" t="str">
        <f>IF($AF32="","",VLOOKUP($AF32,NANS取り込みシート!$A:$P,6,FALSE))</f>
        <v/>
      </c>
      <c r="AL32" s="2" t="str">
        <f>IF($AF32="","",VLOOKUP($AF32,NANS取り込みシート!$A:$P,7,FALSE))</f>
        <v/>
      </c>
      <c r="AM32" s="2"/>
      <c r="AN32" s="2" t="str">
        <f>IF($AF32="","",VLOOKUP($AF32,NANS取り込みシート!$A:$P,9,FALSE))</f>
        <v/>
      </c>
      <c r="AO32" s="2" t="str">
        <f>IF($AF32="","",VLOOKUP($AF32,NANS取り込みシート!$A:$P,10,FALSE))</f>
        <v/>
      </c>
      <c r="AP32" s="2" t="str">
        <f>IF($AF32="","",VLOOKUP($AF32,NANS取り込みシート!$A:$P,11,FALSE))</f>
        <v/>
      </c>
      <c r="AQ32" s="2" t="str">
        <f>IF($AF32="","",VLOOKUP($AF32,NANS取り込みシート!$A:$P,12,FALSE))</f>
        <v/>
      </c>
      <c r="AR32" s="2" t="str">
        <f>IF($AF32="","",VLOOKUP($AF32,NANS取り込みシート!$A:$P,13,FALSE))</f>
        <v/>
      </c>
      <c r="AS32" s="9" t="str">
        <f>IF($AF32="","",VLOOKUP($AF32,NANS取り込みシート!$A:$P,14,FALSE))</f>
        <v/>
      </c>
      <c r="AT32" s="2"/>
      <c r="AU32" s="9" t="str">
        <f>IF($AF32="","",VLOOKUP($AF32,NANS取り込みシート!$A:$P,16,FALSE))</f>
        <v/>
      </c>
      <c r="AV32" s="2" t="str">
        <f>IF(データとりまとめシート!$E42="","",データとりまとめシート!$E42)</f>
        <v/>
      </c>
      <c r="AW32" s="2" t="str">
        <f>IF(データとりまとめシート!$G42="","",データとりまとめシート!$G42)</f>
        <v/>
      </c>
      <c r="AX32" s="2"/>
      <c r="AY32" s="2"/>
      <c r="AZ32" s="2" t="str">
        <f>IF(データとりまとめシート!$I42="","",データとりまとめシート!$I42)</f>
        <v/>
      </c>
      <c r="BA32" s="2" t="str">
        <f>IF(データとりまとめシート!$K42="","",データとりまとめシート!$K42)</f>
        <v/>
      </c>
      <c r="BB32" s="2"/>
      <c r="BC32" s="2"/>
    </row>
    <row r="33" spans="1:55">
      <c r="A33" s="2" t="str">
        <f>IF(選手情報入力シート!A33="","",選手情報入力シート!A33)</f>
        <v/>
      </c>
      <c r="B33" s="2" t="str">
        <f>IF($A33="","",所属情報入力シート!$A$2)</f>
        <v/>
      </c>
      <c r="C33" s="2"/>
      <c r="D33" s="2"/>
      <c r="E33" s="2" t="str">
        <f>IF($A33="","",VLOOKUP($A33,選手情報入力シート!$A$3:$M$246,2,FALSE))</f>
        <v/>
      </c>
      <c r="F33" s="2" t="str">
        <f>IF($A33="","",VLOOKUP($A33,選手情報入力シート!$A$3:$M$246,3,FALSE)&amp;" "&amp;VLOOKUP($A33,選手情報入力シート!$A$3:$M$246,4,FALSE))</f>
        <v/>
      </c>
      <c r="G33" s="2" t="str">
        <f>IF($A33="","",VLOOKUP($A33,選手情報入力シート!$A$3:$M$246,5,FALSE))</f>
        <v/>
      </c>
      <c r="H33" s="2"/>
      <c r="I33" s="2" t="str">
        <f>IF($A33="","",VLOOKUP($A33,選手情報入力シート!$A$3:$M$246,6,FALSE))</f>
        <v/>
      </c>
      <c r="J33" s="2" t="str">
        <f>IF($A33="","",VLOOKUP($A33,選手情報入力シート!$A$3:$M$246,7,FALSE))</f>
        <v/>
      </c>
      <c r="K33" s="2" t="str">
        <f>IF($A33="","",VLOOKUP($A33,選手情報入力シート!$A$3:$M$246,8,FALSE))</f>
        <v/>
      </c>
      <c r="L33" s="2" t="str">
        <f>IF($A33="","",VLOOKUP($A33,選手情報入力シート!$A$3:$M$246,9,FALSE))</f>
        <v/>
      </c>
      <c r="M33" s="2" t="str">
        <f>IF($A33="","",YEAR(VLOOKUP($A33,選手情報入力シート!$A$3:$M$246,10,FALSE)))</f>
        <v/>
      </c>
      <c r="N33" s="9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2"/>
      <c r="P33" s="2"/>
      <c r="AF33" s="2" t="str">
        <f>IF(データとりまとめシート!$A43="","",データとりまとめシート!$A43)</f>
        <v/>
      </c>
      <c r="AG33" s="2"/>
      <c r="AH33" s="2" t="str">
        <f>IF($AF33="","",VLOOKUP($AF33,NANS取り込みシート!$A:$P,2,FALSE))</f>
        <v/>
      </c>
      <c r="AI33" s="2"/>
      <c r="AJ33" s="2" t="str">
        <f>IF($AF33="","",VLOOKUP($AF33,NANS取り込みシート!$A:$P,5,FALSE))</f>
        <v/>
      </c>
      <c r="AK33" s="2" t="str">
        <f>IF($AF33="","",VLOOKUP($AF33,NANS取り込みシート!$A:$P,6,FALSE))</f>
        <v/>
      </c>
      <c r="AL33" s="2" t="str">
        <f>IF($AF33="","",VLOOKUP($AF33,NANS取り込みシート!$A:$P,7,FALSE))</f>
        <v/>
      </c>
      <c r="AM33" s="2"/>
      <c r="AN33" s="2" t="str">
        <f>IF($AF33="","",VLOOKUP($AF33,NANS取り込みシート!$A:$P,9,FALSE))</f>
        <v/>
      </c>
      <c r="AO33" s="2" t="str">
        <f>IF($AF33="","",VLOOKUP($AF33,NANS取り込みシート!$A:$P,10,FALSE))</f>
        <v/>
      </c>
      <c r="AP33" s="2" t="str">
        <f>IF($AF33="","",VLOOKUP($AF33,NANS取り込みシート!$A:$P,11,FALSE))</f>
        <v/>
      </c>
      <c r="AQ33" s="2" t="str">
        <f>IF($AF33="","",VLOOKUP($AF33,NANS取り込みシート!$A:$P,12,FALSE))</f>
        <v/>
      </c>
      <c r="AR33" s="2" t="str">
        <f>IF($AF33="","",VLOOKUP($AF33,NANS取り込みシート!$A:$P,13,FALSE))</f>
        <v/>
      </c>
      <c r="AS33" s="9" t="str">
        <f>IF($AF33="","",VLOOKUP($AF33,NANS取り込みシート!$A:$P,14,FALSE))</f>
        <v/>
      </c>
      <c r="AT33" s="2"/>
      <c r="AU33" s="9" t="str">
        <f>IF($AF33="","",VLOOKUP($AF33,NANS取り込みシート!$A:$P,16,FALSE))</f>
        <v/>
      </c>
      <c r="AV33" s="2" t="str">
        <f>IF(データとりまとめシート!$E43="","",データとりまとめシート!$E43)</f>
        <v/>
      </c>
      <c r="AW33" s="2" t="str">
        <f>IF(データとりまとめシート!$G43="","",データとりまとめシート!$G43)</f>
        <v/>
      </c>
      <c r="AX33" s="2"/>
      <c r="AY33" s="2"/>
      <c r="AZ33" s="2" t="str">
        <f>IF(データとりまとめシート!$I43="","",データとりまとめシート!$I43)</f>
        <v/>
      </c>
      <c r="BA33" s="2" t="str">
        <f>IF(データとりまとめシート!$K43="","",データとりまとめシート!$K43)</f>
        <v/>
      </c>
      <c r="BB33" s="2"/>
      <c r="BC33" s="2"/>
    </row>
    <row r="34" spans="1:55">
      <c r="A34" s="2" t="str">
        <f>IF(選手情報入力シート!A34="","",選手情報入力シート!A34)</f>
        <v/>
      </c>
      <c r="B34" s="2" t="str">
        <f>IF($A34="","",所属情報入力シート!$A$2)</f>
        <v/>
      </c>
      <c r="C34" s="2"/>
      <c r="D34" s="2"/>
      <c r="E34" s="2" t="str">
        <f>IF($A34="","",VLOOKUP($A34,選手情報入力シート!$A$3:$M$246,2,FALSE))</f>
        <v/>
      </c>
      <c r="F34" s="2" t="str">
        <f>IF($A34="","",VLOOKUP($A34,選手情報入力シート!$A$3:$M$246,3,FALSE)&amp;" "&amp;VLOOKUP($A34,選手情報入力シート!$A$3:$M$246,4,FALSE))</f>
        <v/>
      </c>
      <c r="G34" s="2" t="str">
        <f>IF($A34="","",VLOOKUP($A34,選手情報入力シート!$A$3:$M$246,5,FALSE))</f>
        <v/>
      </c>
      <c r="H34" s="2"/>
      <c r="I34" s="2" t="str">
        <f>IF($A34="","",VLOOKUP($A34,選手情報入力シート!$A$3:$M$246,6,FALSE))</f>
        <v/>
      </c>
      <c r="J34" s="2" t="str">
        <f>IF($A34="","",VLOOKUP($A34,選手情報入力シート!$A$3:$M$246,7,FALSE))</f>
        <v/>
      </c>
      <c r="K34" s="2" t="str">
        <f>IF($A34="","",VLOOKUP($A34,選手情報入力シート!$A$3:$M$246,8,FALSE))</f>
        <v/>
      </c>
      <c r="L34" s="2" t="str">
        <f>IF($A34="","",VLOOKUP($A34,選手情報入力シート!$A$3:$M$246,9,FALSE))</f>
        <v/>
      </c>
      <c r="M34" s="2" t="str">
        <f>IF($A34="","",YEAR(VLOOKUP($A34,選手情報入力シート!$A$3:$M$246,10,FALSE)))</f>
        <v/>
      </c>
      <c r="N34" s="9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2"/>
      <c r="P34" s="2"/>
      <c r="AF34" s="2" t="str">
        <f>IF(データとりまとめシート!$A44="","",データとりまとめシート!$A44)</f>
        <v/>
      </c>
      <c r="AG34" s="2"/>
      <c r="AH34" s="2" t="str">
        <f>IF($AF34="","",VLOOKUP($AF34,NANS取り込みシート!$A:$P,2,FALSE))</f>
        <v/>
      </c>
      <c r="AI34" s="2"/>
      <c r="AJ34" s="2" t="str">
        <f>IF($AF34="","",VLOOKUP($AF34,NANS取り込みシート!$A:$P,5,FALSE))</f>
        <v/>
      </c>
      <c r="AK34" s="2" t="str">
        <f>IF($AF34="","",VLOOKUP($AF34,NANS取り込みシート!$A:$P,6,FALSE))</f>
        <v/>
      </c>
      <c r="AL34" s="2" t="str">
        <f>IF($AF34="","",VLOOKUP($AF34,NANS取り込みシート!$A:$P,7,FALSE))</f>
        <v/>
      </c>
      <c r="AM34" s="2"/>
      <c r="AN34" s="2" t="str">
        <f>IF($AF34="","",VLOOKUP($AF34,NANS取り込みシート!$A:$P,9,FALSE))</f>
        <v/>
      </c>
      <c r="AO34" s="2" t="str">
        <f>IF($AF34="","",VLOOKUP($AF34,NANS取り込みシート!$A:$P,10,FALSE))</f>
        <v/>
      </c>
      <c r="AP34" s="2" t="str">
        <f>IF($AF34="","",VLOOKUP($AF34,NANS取り込みシート!$A:$P,11,FALSE))</f>
        <v/>
      </c>
      <c r="AQ34" s="2" t="str">
        <f>IF($AF34="","",VLOOKUP($AF34,NANS取り込みシート!$A:$P,12,FALSE))</f>
        <v/>
      </c>
      <c r="AR34" s="2" t="str">
        <f>IF($AF34="","",VLOOKUP($AF34,NANS取り込みシート!$A:$P,13,FALSE))</f>
        <v/>
      </c>
      <c r="AS34" s="9" t="str">
        <f>IF($AF34="","",VLOOKUP($AF34,NANS取り込みシート!$A:$P,14,FALSE))</f>
        <v/>
      </c>
      <c r="AT34" s="2"/>
      <c r="AU34" s="9" t="str">
        <f>IF($AF34="","",VLOOKUP($AF34,NANS取り込みシート!$A:$P,16,FALSE))</f>
        <v/>
      </c>
      <c r="AV34" s="2" t="str">
        <f>IF(データとりまとめシート!$E44="","",データとりまとめシート!$E44)</f>
        <v/>
      </c>
      <c r="AW34" s="2" t="str">
        <f>IF(データとりまとめシート!$G44="","",データとりまとめシート!$G44)</f>
        <v/>
      </c>
      <c r="AX34" s="2"/>
      <c r="AY34" s="2"/>
      <c r="AZ34" s="2" t="str">
        <f>IF(データとりまとめシート!$I44="","",データとりまとめシート!$I44)</f>
        <v/>
      </c>
      <c r="BA34" s="2" t="str">
        <f>IF(データとりまとめシート!$K44="","",データとりまとめシート!$K44)</f>
        <v/>
      </c>
      <c r="BB34" s="2"/>
      <c r="BC34" s="2"/>
    </row>
    <row r="35" spans="1:55">
      <c r="A35" s="2" t="str">
        <f>IF(選手情報入力シート!A35="","",選手情報入力シート!A35)</f>
        <v/>
      </c>
      <c r="B35" s="2" t="str">
        <f>IF($A35="","",所属情報入力シート!$A$2)</f>
        <v/>
      </c>
      <c r="C35" s="2"/>
      <c r="D35" s="2"/>
      <c r="E35" s="2" t="str">
        <f>IF($A35="","",VLOOKUP($A35,選手情報入力シート!$A$3:$M$246,2,FALSE))</f>
        <v/>
      </c>
      <c r="F35" s="2" t="str">
        <f>IF($A35="","",VLOOKUP($A35,選手情報入力シート!$A$3:$M$246,3,FALSE)&amp;" "&amp;VLOOKUP($A35,選手情報入力シート!$A$3:$M$246,4,FALSE))</f>
        <v/>
      </c>
      <c r="G35" s="2" t="str">
        <f>IF($A35="","",VLOOKUP($A35,選手情報入力シート!$A$3:$M$246,5,FALSE))</f>
        <v/>
      </c>
      <c r="H35" s="2"/>
      <c r="I35" s="2" t="str">
        <f>IF($A35="","",VLOOKUP($A35,選手情報入力シート!$A$3:$M$246,6,FALSE))</f>
        <v/>
      </c>
      <c r="J35" s="2" t="str">
        <f>IF($A35="","",VLOOKUP($A35,選手情報入力シート!$A$3:$M$246,7,FALSE))</f>
        <v/>
      </c>
      <c r="K35" s="2" t="str">
        <f>IF($A35="","",VLOOKUP($A35,選手情報入力シート!$A$3:$M$246,8,FALSE))</f>
        <v/>
      </c>
      <c r="L35" s="2" t="str">
        <f>IF($A35="","",VLOOKUP($A35,選手情報入力シート!$A$3:$M$246,9,FALSE))</f>
        <v/>
      </c>
      <c r="M35" s="2" t="str">
        <f>IF($A35="","",YEAR(VLOOKUP($A35,選手情報入力シート!$A$3:$M$246,10,FALSE)))</f>
        <v/>
      </c>
      <c r="N35" s="9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2"/>
      <c r="P35" s="2"/>
      <c r="AF35" s="2" t="str">
        <f>IF(データとりまとめシート!$A45="","",データとりまとめシート!$A45)</f>
        <v/>
      </c>
      <c r="AG35" s="2"/>
      <c r="AH35" s="2" t="str">
        <f>IF($AF35="","",VLOOKUP($AF35,NANS取り込みシート!$A:$P,2,FALSE))</f>
        <v/>
      </c>
      <c r="AI35" s="2"/>
      <c r="AJ35" s="2" t="str">
        <f>IF($AF35="","",VLOOKUP($AF35,NANS取り込みシート!$A:$P,5,FALSE))</f>
        <v/>
      </c>
      <c r="AK35" s="2" t="str">
        <f>IF($AF35="","",VLOOKUP($AF35,NANS取り込みシート!$A:$P,6,FALSE))</f>
        <v/>
      </c>
      <c r="AL35" s="2" t="str">
        <f>IF($AF35="","",VLOOKUP($AF35,NANS取り込みシート!$A:$P,7,FALSE))</f>
        <v/>
      </c>
      <c r="AM35" s="2"/>
      <c r="AN35" s="2" t="str">
        <f>IF($AF35="","",VLOOKUP($AF35,NANS取り込みシート!$A:$P,9,FALSE))</f>
        <v/>
      </c>
      <c r="AO35" s="2" t="str">
        <f>IF($AF35="","",VLOOKUP($AF35,NANS取り込みシート!$A:$P,10,FALSE))</f>
        <v/>
      </c>
      <c r="AP35" s="2" t="str">
        <f>IF($AF35="","",VLOOKUP($AF35,NANS取り込みシート!$A:$P,11,FALSE))</f>
        <v/>
      </c>
      <c r="AQ35" s="2" t="str">
        <f>IF($AF35="","",VLOOKUP($AF35,NANS取り込みシート!$A:$P,12,FALSE))</f>
        <v/>
      </c>
      <c r="AR35" s="2" t="str">
        <f>IF($AF35="","",VLOOKUP($AF35,NANS取り込みシート!$A:$P,13,FALSE))</f>
        <v/>
      </c>
      <c r="AS35" s="9" t="str">
        <f>IF($AF35="","",VLOOKUP($AF35,NANS取り込みシート!$A:$P,14,FALSE))</f>
        <v/>
      </c>
      <c r="AT35" s="2"/>
      <c r="AU35" s="9" t="str">
        <f>IF($AF35="","",VLOOKUP($AF35,NANS取り込みシート!$A:$P,16,FALSE))</f>
        <v/>
      </c>
      <c r="AV35" s="2" t="str">
        <f>IF(データとりまとめシート!$E45="","",データとりまとめシート!$E45)</f>
        <v/>
      </c>
      <c r="AW35" s="2" t="str">
        <f>IF(データとりまとめシート!$G45="","",データとりまとめシート!$G45)</f>
        <v/>
      </c>
      <c r="AX35" s="2"/>
      <c r="AY35" s="2"/>
      <c r="AZ35" s="2" t="str">
        <f>IF(データとりまとめシート!$I45="","",データとりまとめシート!$I45)</f>
        <v/>
      </c>
      <c r="BA35" s="2" t="str">
        <f>IF(データとりまとめシート!$K45="","",データとりまとめシート!$K45)</f>
        <v/>
      </c>
      <c r="BB35" s="2"/>
      <c r="BC35" s="2"/>
    </row>
    <row r="36" spans="1:55">
      <c r="A36" s="2" t="str">
        <f>IF(選手情報入力シート!A36="","",選手情報入力シート!A36)</f>
        <v/>
      </c>
      <c r="B36" s="2" t="str">
        <f>IF($A36="","",所属情報入力シート!$A$2)</f>
        <v/>
      </c>
      <c r="C36" s="2"/>
      <c r="D36" s="2"/>
      <c r="E36" s="2" t="str">
        <f>IF($A36="","",VLOOKUP($A36,選手情報入力シート!$A$3:$M$246,2,FALSE))</f>
        <v/>
      </c>
      <c r="F36" s="2" t="str">
        <f>IF($A36="","",VLOOKUP($A36,選手情報入力シート!$A$3:$M$246,3,FALSE)&amp;" "&amp;VLOOKUP($A36,選手情報入力シート!$A$3:$M$246,4,FALSE))</f>
        <v/>
      </c>
      <c r="G36" s="2" t="str">
        <f>IF($A36="","",VLOOKUP($A36,選手情報入力シート!$A$3:$M$246,5,FALSE))</f>
        <v/>
      </c>
      <c r="H36" s="2"/>
      <c r="I36" s="2" t="str">
        <f>IF($A36="","",VLOOKUP($A36,選手情報入力シート!$A$3:$M$246,6,FALSE))</f>
        <v/>
      </c>
      <c r="J36" s="2" t="str">
        <f>IF($A36="","",VLOOKUP($A36,選手情報入力シート!$A$3:$M$246,7,FALSE))</f>
        <v/>
      </c>
      <c r="K36" s="2" t="str">
        <f>IF($A36="","",VLOOKUP($A36,選手情報入力シート!$A$3:$M$246,8,FALSE))</f>
        <v/>
      </c>
      <c r="L36" s="2" t="str">
        <f>IF($A36="","",VLOOKUP($A36,選手情報入力シート!$A$3:$M$246,9,FALSE))</f>
        <v/>
      </c>
      <c r="M36" s="2" t="str">
        <f>IF($A36="","",YEAR(VLOOKUP($A36,選手情報入力シート!$A$3:$M$246,10,FALSE)))</f>
        <v/>
      </c>
      <c r="N36" s="9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2"/>
      <c r="P36" s="2"/>
      <c r="AF36" s="2" t="str">
        <f>IF(データとりまとめシート!$A46="","",データとりまとめシート!$A46)</f>
        <v/>
      </c>
      <c r="AG36" s="2"/>
      <c r="AH36" s="2" t="str">
        <f>IF($AF36="","",VLOOKUP($AF36,NANS取り込みシート!$A:$P,2,FALSE))</f>
        <v/>
      </c>
      <c r="AI36" s="2"/>
      <c r="AJ36" s="2" t="str">
        <f>IF($AF36="","",VLOOKUP($AF36,NANS取り込みシート!$A:$P,5,FALSE))</f>
        <v/>
      </c>
      <c r="AK36" s="2" t="str">
        <f>IF($AF36="","",VLOOKUP($AF36,NANS取り込みシート!$A:$P,6,FALSE))</f>
        <v/>
      </c>
      <c r="AL36" s="2" t="str">
        <f>IF($AF36="","",VLOOKUP($AF36,NANS取り込みシート!$A:$P,7,FALSE))</f>
        <v/>
      </c>
      <c r="AM36" s="2"/>
      <c r="AN36" s="2" t="str">
        <f>IF($AF36="","",VLOOKUP($AF36,NANS取り込みシート!$A:$P,9,FALSE))</f>
        <v/>
      </c>
      <c r="AO36" s="2" t="str">
        <f>IF($AF36="","",VLOOKUP($AF36,NANS取り込みシート!$A:$P,10,FALSE))</f>
        <v/>
      </c>
      <c r="AP36" s="2" t="str">
        <f>IF($AF36="","",VLOOKUP($AF36,NANS取り込みシート!$A:$P,11,FALSE))</f>
        <v/>
      </c>
      <c r="AQ36" s="2" t="str">
        <f>IF($AF36="","",VLOOKUP($AF36,NANS取り込みシート!$A:$P,12,FALSE))</f>
        <v/>
      </c>
      <c r="AR36" s="2" t="str">
        <f>IF($AF36="","",VLOOKUP($AF36,NANS取り込みシート!$A:$P,13,FALSE))</f>
        <v/>
      </c>
      <c r="AS36" s="9" t="str">
        <f>IF($AF36="","",VLOOKUP($AF36,NANS取り込みシート!$A:$P,14,FALSE))</f>
        <v/>
      </c>
      <c r="AT36" s="2"/>
      <c r="AU36" s="9" t="str">
        <f>IF($AF36="","",VLOOKUP($AF36,NANS取り込みシート!$A:$P,16,FALSE))</f>
        <v/>
      </c>
      <c r="AV36" s="2" t="str">
        <f>IF(データとりまとめシート!$E46="","",データとりまとめシート!$E46)</f>
        <v/>
      </c>
      <c r="AW36" s="2" t="str">
        <f>IF(データとりまとめシート!$G46="","",データとりまとめシート!$G46)</f>
        <v/>
      </c>
      <c r="AX36" s="2"/>
      <c r="AY36" s="2"/>
      <c r="AZ36" s="2" t="str">
        <f>IF(データとりまとめシート!$I46="","",データとりまとめシート!$I46)</f>
        <v/>
      </c>
      <c r="BA36" s="2" t="str">
        <f>IF(データとりまとめシート!$K46="","",データとりまとめシート!$K46)</f>
        <v/>
      </c>
      <c r="BB36" s="2"/>
      <c r="BC36" s="2"/>
    </row>
    <row r="37" spans="1:55">
      <c r="A37" s="2" t="str">
        <f>IF(選手情報入力シート!A37="","",選手情報入力シート!A37)</f>
        <v/>
      </c>
      <c r="B37" s="2" t="str">
        <f>IF($A37="","",所属情報入力シート!$A$2)</f>
        <v/>
      </c>
      <c r="C37" s="2"/>
      <c r="D37" s="2"/>
      <c r="E37" s="2" t="str">
        <f>IF($A37="","",VLOOKUP($A37,選手情報入力シート!$A$3:$M$246,2,FALSE))</f>
        <v/>
      </c>
      <c r="F37" s="2" t="str">
        <f>IF($A37="","",VLOOKUP($A37,選手情報入力シート!$A$3:$M$246,3,FALSE)&amp;" "&amp;VLOOKUP($A37,選手情報入力シート!$A$3:$M$246,4,FALSE))</f>
        <v/>
      </c>
      <c r="G37" s="2" t="str">
        <f>IF($A37="","",VLOOKUP($A37,選手情報入力シート!$A$3:$M$246,5,FALSE))</f>
        <v/>
      </c>
      <c r="H37" s="2"/>
      <c r="I37" s="2" t="str">
        <f>IF($A37="","",VLOOKUP($A37,選手情報入力シート!$A$3:$M$246,6,FALSE))</f>
        <v/>
      </c>
      <c r="J37" s="2" t="str">
        <f>IF($A37="","",VLOOKUP($A37,選手情報入力シート!$A$3:$M$246,7,FALSE))</f>
        <v/>
      </c>
      <c r="K37" s="2" t="str">
        <f>IF($A37="","",VLOOKUP($A37,選手情報入力シート!$A$3:$M$246,8,FALSE))</f>
        <v/>
      </c>
      <c r="L37" s="2" t="str">
        <f>IF($A37="","",VLOOKUP($A37,選手情報入力シート!$A$3:$M$246,9,FALSE))</f>
        <v/>
      </c>
      <c r="M37" s="2" t="str">
        <f>IF($A37="","",YEAR(VLOOKUP($A37,選手情報入力シート!$A$3:$M$246,10,FALSE)))</f>
        <v/>
      </c>
      <c r="N37" s="9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2"/>
      <c r="P37" s="2"/>
      <c r="AF37" s="2" t="str">
        <f>IF(データとりまとめシート!$A47="","",データとりまとめシート!$A47)</f>
        <v/>
      </c>
      <c r="AG37" s="2"/>
      <c r="AH37" s="2" t="str">
        <f>IF($AF37="","",VLOOKUP($AF37,NANS取り込みシート!$A:$P,2,FALSE))</f>
        <v/>
      </c>
      <c r="AI37" s="2"/>
      <c r="AJ37" s="2" t="str">
        <f>IF($AF37="","",VLOOKUP($AF37,NANS取り込みシート!$A:$P,5,FALSE))</f>
        <v/>
      </c>
      <c r="AK37" s="2" t="str">
        <f>IF($AF37="","",VLOOKUP($AF37,NANS取り込みシート!$A:$P,6,FALSE))</f>
        <v/>
      </c>
      <c r="AL37" s="2" t="str">
        <f>IF($AF37="","",VLOOKUP($AF37,NANS取り込みシート!$A:$P,7,FALSE))</f>
        <v/>
      </c>
      <c r="AM37" s="2"/>
      <c r="AN37" s="2" t="str">
        <f>IF($AF37="","",VLOOKUP($AF37,NANS取り込みシート!$A:$P,9,FALSE))</f>
        <v/>
      </c>
      <c r="AO37" s="2" t="str">
        <f>IF($AF37="","",VLOOKUP($AF37,NANS取り込みシート!$A:$P,10,FALSE))</f>
        <v/>
      </c>
      <c r="AP37" s="2" t="str">
        <f>IF($AF37="","",VLOOKUP($AF37,NANS取り込みシート!$A:$P,11,FALSE))</f>
        <v/>
      </c>
      <c r="AQ37" s="2" t="str">
        <f>IF($AF37="","",VLOOKUP($AF37,NANS取り込みシート!$A:$P,12,FALSE))</f>
        <v/>
      </c>
      <c r="AR37" s="2" t="str">
        <f>IF($AF37="","",VLOOKUP($AF37,NANS取り込みシート!$A:$P,13,FALSE))</f>
        <v/>
      </c>
      <c r="AS37" s="9" t="str">
        <f>IF($AF37="","",VLOOKUP($AF37,NANS取り込みシート!$A:$P,14,FALSE))</f>
        <v/>
      </c>
      <c r="AT37" s="2"/>
      <c r="AU37" s="9" t="str">
        <f>IF($AF37="","",VLOOKUP($AF37,NANS取り込みシート!$A:$P,16,FALSE))</f>
        <v/>
      </c>
      <c r="AV37" s="2" t="str">
        <f>IF(データとりまとめシート!$E47="","",データとりまとめシート!$E47)</f>
        <v/>
      </c>
      <c r="AW37" s="2" t="str">
        <f>IF(データとりまとめシート!$G47="","",データとりまとめシート!$G47)</f>
        <v/>
      </c>
      <c r="AX37" s="2"/>
      <c r="AY37" s="2"/>
      <c r="AZ37" s="2" t="str">
        <f>IF(データとりまとめシート!$I47="","",データとりまとめシート!$I47)</f>
        <v/>
      </c>
      <c r="BA37" s="2" t="str">
        <f>IF(データとりまとめシート!$K47="","",データとりまとめシート!$K47)</f>
        <v/>
      </c>
      <c r="BB37" s="2"/>
      <c r="BC37" s="2"/>
    </row>
    <row r="38" spans="1:55">
      <c r="A38" s="2" t="str">
        <f>IF(選手情報入力シート!A38="","",選手情報入力シート!A38)</f>
        <v/>
      </c>
      <c r="B38" s="2" t="str">
        <f>IF($A38="","",所属情報入力シート!$A$2)</f>
        <v/>
      </c>
      <c r="C38" s="2"/>
      <c r="D38" s="2"/>
      <c r="E38" s="2" t="str">
        <f>IF($A38="","",VLOOKUP($A38,選手情報入力シート!$A$3:$M$246,2,FALSE))</f>
        <v/>
      </c>
      <c r="F38" s="2" t="str">
        <f>IF($A38="","",VLOOKUP($A38,選手情報入力シート!$A$3:$M$246,3,FALSE)&amp;" "&amp;VLOOKUP($A38,選手情報入力シート!$A$3:$M$246,4,FALSE))</f>
        <v/>
      </c>
      <c r="G38" s="2" t="str">
        <f>IF($A38="","",VLOOKUP($A38,選手情報入力シート!$A$3:$M$246,5,FALSE))</f>
        <v/>
      </c>
      <c r="H38" s="2"/>
      <c r="I38" s="2" t="str">
        <f>IF($A38="","",VLOOKUP($A38,選手情報入力シート!$A$3:$M$246,6,FALSE))</f>
        <v/>
      </c>
      <c r="J38" s="2" t="str">
        <f>IF($A38="","",VLOOKUP($A38,選手情報入力シート!$A$3:$M$246,7,FALSE))</f>
        <v/>
      </c>
      <c r="K38" s="2" t="str">
        <f>IF($A38="","",VLOOKUP($A38,選手情報入力シート!$A$3:$M$246,8,FALSE))</f>
        <v/>
      </c>
      <c r="L38" s="2" t="str">
        <f>IF($A38="","",VLOOKUP($A38,選手情報入力シート!$A$3:$M$246,9,FALSE))</f>
        <v/>
      </c>
      <c r="M38" s="2" t="str">
        <f>IF($A38="","",YEAR(VLOOKUP($A38,選手情報入力シート!$A$3:$M$246,10,FALSE)))</f>
        <v/>
      </c>
      <c r="N38" s="9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2"/>
      <c r="P38" s="2"/>
      <c r="AF38" s="2" t="str">
        <f>IF(データとりまとめシート!$A48="","",データとりまとめシート!$A48)</f>
        <v/>
      </c>
      <c r="AG38" s="2"/>
      <c r="AH38" s="2" t="str">
        <f>IF($AF38="","",VLOOKUP($AF38,NANS取り込みシート!$A:$P,2,FALSE))</f>
        <v/>
      </c>
      <c r="AI38" s="2"/>
      <c r="AJ38" s="2" t="str">
        <f>IF($AF38="","",VLOOKUP($AF38,NANS取り込みシート!$A:$P,5,FALSE))</f>
        <v/>
      </c>
      <c r="AK38" s="2" t="str">
        <f>IF($AF38="","",VLOOKUP($AF38,NANS取り込みシート!$A:$P,6,FALSE))</f>
        <v/>
      </c>
      <c r="AL38" s="2" t="str">
        <f>IF($AF38="","",VLOOKUP($AF38,NANS取り込みシート!$A:$P,7,FALSE))</f>
        <v/>
      </c>
      <c r="AM38" s="2"/>
      <c r="AN38" s="2" t="str">
        <f>IF($AF38="","",VLOOKUP($AF38,NANS取り込みシート!$A:$P,9,FALSE))</f>
        <v/>
      </c>
      <c r="AO38" s="2" t="str">
        <f>IF($AF38="","",VLOOKUP($AF38,NANS取り込みシート!$A:$P,10,FALSE))</f>
        <v/>
      </c>
      <c r="AP38" s="2" t="str">
        <f>IF($AF38="","",VLOOKUP($AF38,NANS取り込みシート!$A:$P,11,FALSE))</f>
        <v/>
      </c>
      <c r="AQ38" s="2" t="str">
        <f>IF($AF38="","",VLOOKUP($AF38,NANS取り込みシート!$A:$P,12,FALSE))</f>
        <v/>
      </c>
      <c r="AR38" s="2" t="str">
        <f>IF($AF38="","",VLOOKUP($AF38,NANS取り込みシート!$A:$P,13,FALSE))</f>
        <v/>
      </c>
      <c r="AS38" s="9" t="str">
        <f>IF($AF38="","",VLOOKUP($AF38,NANS取り込みシート!$A:$P,14,FALSE))</f>
        <v/>
      </c>
      <c r="AT38" s="2"/>
      <c r="AU38" s="9" t="str">
        <f>IF($AF38="","",VLOOKUP($AF38,NANS取り込みシート!$A:$P,16,FALSE))</f>
        <v/>
      </c>
      <c r="AV38" s="2" t="str">
        <f>IF(データとりまとめシート!$E48="","",データとりまとめシート!$E48)</f>
        <v/>
      </c>
      <c r="AW38" s="2" t="str">
        <f>IF(データとりまとめシート!$G48="","",データとりまとめシート!$G48)</f>
        <v/>
      </c>
      <c r="AX38" s="2"/>
      <c r="AY38" s="2"/>
      <c r="AZ38" s="2" t="str">
        <f>IF(データとりまとめシート!$I48="","",データとりまとめシート!$I48)</f>
        <v/>
      </c>
      <c r="BA38" s="2" t="str">
        <f>IF(データとりまとめシート!$K48="","",データとりまとめシート!$K48)</f>
        <v/>
      </c>
      <c r="BB38" s="2"/>
      <c r="BC38" s="2"/>
    </row>
    <row r="39" spans="1:55">
      <c r="A39" s="2" t="str">
        <f>IF(選手情報入力シート!A39="","",選手情報入力シート!A39)</f>
        <v/>
      </c>
      <c r="B39" s="2" t="str">
        <f>IF($A39="","",所属情報入力シート!$A$2)</f>
        <v/>
      </c>
      <c r="C39" s="2"/>
      <c r="D39" s="2"/>
      <c r="E39" s="2" t="str">
        <f>IF($A39="","",VLOOKUP($A39,選手情報入力シート!$A$3:$M$246,2,FALSE))</f>
        <v/>
      </c>
      <c r="F39" s="2" t="str">
        <f>IF($A39="","",VLOOKUP($A39,選手情報入力シート!$A$3:$M$246,3,FALSE)&amp;" "&amp;VLOOKUP($A39,選手情報入力シート!$A$3:$M$246,4,FALSE))</f>
        <v/>
      </c>
      <c r="G39" s="2" t="str">
        <f>IF($A39="","",VLOOKUP($A39,選手情報入力シート!$A$3:$M$246,5,FALSE))</f>
        <v/>
      </c>
      <c r="H39" s="2"/>
      <c r="I39" s="2" t="str">
        <f>IF($A39="","",VLOOKUP($A39,選手情報入力シート!$A$3:$M$246,6,FALSE))</f>
        <v/>
      </c>
      <c r="J39" s="2" t="str">
        <f>IF($A39="","",VLOOKUP($A39,選手情報入力シート!$A$3:$M$246,7,FALSE))</f>
        <v/>
      </c>
      <c r="K39" s="2" t="str">
        <f>IF($A39="","",VLOOKUP($A39,選手情報入力シート!$A$3:$M$246,8,FALSE))</f>
        <v/>
      </c>
      <c r="L39" s="2" t="str">
        <f>IF($A39="","",VLOOKUP($A39,選手情報入力シート!$A$3:$M$246,9,FALSE))</f>
        <v/>
      </c>
      <c r="M39" s="2" t="str">
        <f>IF($A39="","",YEAR(VLOOKUP($A39,選手情報入力シート!$A$3:$M$246,10,FALSE)))</f>
        <v/>
      </c>
      <c r="N39" s="9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2"/>
      <c r="P39" s="2"/>
      <c r="AF39" s="2" t="str">
        <f>IF(データとりまとめシート!$A49="","",データとりまとめシート!$A49)</f>
        <v/>
      </c>
      <c r="AG39" s="2"/>
      <c r="AH39" s="2" t="str">
        <f>IF($AF39="","",VLOOKUP($AF39,NANS取り込みシート!$A:$P,2,FALSE))</f>
        <v/>
      </c>
      <c r="AI39" s="2"/>
      <c r="AJ39" s="2" t="str">
        <f>IF($AF39="","",VLOOKUP($AF39,NANS取り込みシート!$A:$P,5,FALSE))</f>
        <v/>
      </c>
      <c r="AK39" s="2" t="str">
        <f>IF($AF39="","",VLOOKUP($AF39,NANS取り込みシート!$A:$P,6,FALSE))</f>
        <v/>
      </c>
      <c r="AL39" s="2" t="str">
        <f>IF($AF39="","",VLOOKUP($AF39,NANS取り込みシート!$A:$P,7,FALSE))</f>
        <v/>
      </c>
      <c r="AM39" s="2"/>
      <c r="AN39" s="2" t="str">
        <f>IF($AF39="","",VLOOKUP($AF39,NANS取り込みシート!$A:$P,9,FALSE))</f>
        <v/>
      </c>
      <c r="AO39" s="2" t="str">
        <f>IF($AF39="","",VLOOKUP($AF39,NANS取り込みシート!$A:$P,10,FALSE))</f>
        <v/>
      </c>
      <c r="AP39" s="2" t="str">
        <f>IF($AF39="","",VLOOKUP($AF39,NANS取り込みシート!$A:$P,11,FALSE))</f>
        <v/>
      </c>
      <c r="AQ39" s="2" t="str">
        <f>IF($AF39="","",VLOOKUP($AF39,NANS取り込みシート!$A:$P,12,FALSE))</f>
        <v/>
      </c>
      <c r="AR39" s="2" t="str">
        <f>IF($AF39="","",VLOOKUP($AF39,NANS取り込みシート!$A:$P,13,FALSE))</f>
        <v/>
      </c>
      <c r="AS39" s="9" t="str">
        <f>IF($AF39="","",VLOOKUP($AF39,NANS取り込みシート!$A:$P,14,FALSE))</f>
        <v/>
      </c>
      <c r="AT39" s="2"/>
      <c r="AU39" s="9" t="str">
        <f>IF($AF39="","",VLOOKUP($AF39,NANS取り込みシート!$A:$P,16,FALSE))</f>
        <v/>
      </c>
      <c r="AV39" s="2" t="str">
        <f>IF(データとりまとめシート!$E49="","",データとりまとめシート!$E49)</f>
        <v/>
      </c>
      <c r="AW39" s="2" t="str">
        <f>IF(データとりまとめシート!$G49="","",データとりまとめシート!$G49)</f>
        <v/>
      </c>
      <c r="AX39" s="2"/>
      <c r="AY39" s="2"/>
      <c r="AZ39" s="2" t="str">
        <f>IF(データとりまとめシート!$I49="","",データとりまとめシート!$I49)</f>
        <v/>
      </c>
      <c r="BA39" s="2" t="str">
        <f>IF(データとりまとめシート!$K49="","",データとりまとめシート!$K49)</f>
        <v/>
      </c>
      <c r="BB39" s="2"/>
      <c r="BC39" s="2"/>
    </row>
    <row r="40" spans="1:55">
      <c r="A40" s="2" t="str">
        <f>IF(選手情報入力シート!A40="","",選手情報入力シート!A40)</f>
        <v/>
      </c>
      <c r="B40" s="2" t="str">
        <f>IF($A40="","",所属情報入力シート!$A$2)</f>
        <v/>
      </c>
      <c r="C40" s="2"/>
      <c r="D40" s="2"/>
      <c r="E40" s="2" t="str">
        <f>IF($A40="","",VLOOKUP($A40,選手情報入力シート!$A$3:$M$246,2,FALSE))</f>
        <v/>
      </c>
      <c r="F40" s="2" t="str">
        <f>IF($A40="","",VLOOKUP($A40,選手情報入力シート!$A$3:$M$246,3,FALSE)&amp;" "&amp;VLOOKUP($A40,選手情報入力シート!$A$3:$M$246,4,FALSE))</f>
        <v/>
      </c>
      <c r="G40" s="2" t="str">
        <f>IF($A40="","",VLOOKUP($A40,選手情報入力シート!$A$3:$M$246,5,FALSE))</f>
        <v/>
      </c>
      <c r="H40" s="2"/>
      <c r="I40" s="2" t="str">
        <f>IF($A40="","",VLOOKUP($A40,選手情報入力シート!$A$3:$M$246,6,FALSE))</f>
        <v/>
      </c>
      <c r="J40" s="2" t="str">
        <f>IF($A40="","",VLOOKUP($A40,選手情報入力シート!$A$3:$M$246,7,FALSE))</f>
        <v/>
      </c>
      <c r="K40" s="2" t="str">
        <f>IF($A40="","",VLOOKUP($A40,選手情報入力シート!$A$3:$M$246,8,FALSE))</f>
        <v/>
      </c>
      <c r="L40" s="2" t="str">
        <f>IF($A40="","",VLOOKUP($A40,選手情報入力シート!$A$3:$M$246,9,FALSE))</f>
        <v/>
      </c>
      <c r="M40" s="2" t="str">
        <f>IF($A40="","",YEAR(VLOOKUP($A40,選手情報入力シート!$A$3:$M$246,10,FALSE)))</f>
        <v/>
      </c>
      <c r="N40" s="9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2"/>
      <c r="P40" s="2"/>
      <c r="AF40" s="2" t="str">
        <f>IF(データとりまとめシート!$A50="","",データとりまとめシート!$A50)</f>
        <v/>
      </c>
      <c r="AG40" s="2"/>
      <c r="AH40" s="2" t="str">
        <f>IF($AF40="","",VLOOKUP($AF40,NANS取り込みシート!$A:$P,2,FALSE))</f>
        <v/>
      </c>
      <c r="AI40" s="2"/>
      <c r="AJ40" s="2" t="str">
        <f>IF($AF40="","",VLOOKUP($AF40,NANS取り込みシート!$A:$P,5,FALSE))</f>
        <v/>
      </c>
      <c r="AK40" s="2" t="str">
        <f>IF($AF40="","",VLOOKUP($AF40,NANS取り込みシート!$A:$P,6,FALSE))</f>
        <v/>
      </c>
      <c r="AL40" s="2" t="str">
        <f>IF($AF40="","",VLOOKUP($AF40,NANS取り込みシート!$A:$P,7,FALSE))</f>
        <v/>
      </c>
      <c r="AM40" s="2"/>
      <c r="AN40" s="2" t="str">
        <f>IF($AF40="","",VLOOKUP($AF40,NANS取り込みシート!$A:$P,9,FALSE))</f>
        <v/>
      </c>
      <c r="AO40" s="2" t="str">
        <f>IF($AF40="","",VLOOKUP($AF40,NANS取り込みシート!$A:$P,10,FALSE))</f>
        <v/>
      </c>
      <c r="AP40" s="2" t="str">
        <f>IF($AF40="","",VLOOKUP($AF40,NANS取り込みシート!$A:$P,11,FALSE))</f>
        <v/>
      </c>
      <c r="AQ40" s="2" t="str">
        <f>IF($AF40="","",VLOOKUP($AF40,NANS取り込みシート!$A:$P,12,FALSE))</f>
        <v/>
      </c>
      <c r="AR40" s="2" t="str">
        <f>IF($AF40="","",VLOOKUP($AF40,NANS取り込みシート!$A:$P,13,FALSE))</f>
        <v/>
      </c>
      <c r="AS40" s="9" t="str">
        <f>IF($AF40="","",VLOOKUP($AF40,NANS取り込みシート!$A:$P,14,FALSE))</f>
        <v/>
      </c>
      <c r="AT40" s="2"/>
      <c r="AU40" s="9" t="str">
        <f>IF($AF40="","",VLOOKUP($AF40,NANS取り込みシート!$A:$P,16,FALSE))</f>
        <v/>
      </c>
      <c r="AV40" s="2" t="str">
        <f>IF(データとりまとめシート!$E50="","",データとりまとめシート!$E50)</f>
        <v/>
      </c>
      <c r="AW40" s="2" t="str">
        <f>IF(データとりまとめシート!$G50="","",データとりまとめシート!$G50)</f>
        <v/>
      </c>
      <c r="AX40" s="2"/>
      <c r="AY40" s="2"/>
      <c r="AZ40" s="2" t="str">
        <f>IF(データとりまとめシート!$I50="","",データとりまとめシート!$I50)</f>
        <v/>
      </c>
      <c r="BA40" s="2" t="str">
        <f>IF(データとりまとめシート!$K50="","",データとりまとめシート!$K50)</f>
        <v/>
      </c>
      <c r="BB40" s="2"/>
      <c r="BC40" s="2"/>
    </row>
    <row r="41" spans="1:55">
      <c r="A41" s="2" t="str">
        <f>IF(選手情報入力シート!A41="","",選手情報入力シート!A41)</f>
        <v/>
      </c>
      <c r="B41" s="2" t="str">
        <f>IF($A41="","",所属情報入力シート!$A$2)</f>
        <v/>
      </c>
      <c r="C41" s="2"/>
      <c r="D41" s="2"/>
      <c r="E41" s="2" t="str">
        <f>IF($A41="","",VLOOKUP($A41,選手情報入力シート!$A$3:$M$246,2,FALSE))</f>
        <v/>
      </c>
      <c r="F41" s="2" t="str">
        <f>IF($A41="","",VLOOKUP($A41,選手情報入力シート!$A$3:$M$246,3,FALSE)&amp;" "&amp;VLOOKUP($A41,選手情報入力シート!$A$3:$M$246,4,FALSE))</f>
        <v/>
      </c>
      <c r="G41" s="2" t="str">
        <f>IF($A41="","",VLOOKUP($A41,選手情報入力シート!$A$3:$M$246,5,FALSE))</f>
        <v/>
      </c>
      <c r="H41" s="2"/>
      <c r="I41" s="2" t="str">
        <f>IF($A41="","",VLOOKUP($A41,選手情報入力シート!$A$3:$M$246,6,FALSE))</f>
        <v/>
      </c>
      <c r="J41" s="2" t="str">
        <f>IF($A41="","",VLOOKUP($A41,選手情報入力シート!$A$3:$M$246,7,FALSE))</f>
        <v/>
      </c>
      <c r="K41" s="2" t="str">
        <f>IF($A41="","",VLOOKUP($A41,選手情報入力シート!$A$3:$M$246,8,FALSE))</f>
        <v/>
      </c>
      <c r="L41" s="2" t="str">
        <f>IF($A41="","",VLOOKUP($A41,選手情報入力シート!$A$3:$M$246,9,FALSE))</f>
        <v/>
      </c>
      <c r="M41" s="2" t="str">
        <f>IF($A41="","",YEAR(VLOOKUP($A41,選手情報入力シート!$A$3:$M$246,10,FALSE)))</f>
        <v/>
      </c>
      <c r="N41" s="9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2"/>
      <c r="P41" s="2"/>
      <c r="AF41" s="2" t="str">
        <f>IF(データとりまとめシート!$A51="","",データとりまとめシート!$A51)</f>
        <v/>
      </c>
      <c r="AG41" s="2"/>
      <c r="AH41" s="2" t="str">
        <f>IF($AF41="","",VLOOKUP($AF41,NANS取り込みシート!$A:$P,2,FALSE))</f>
        <v/>
      </c>
      <c r="AI41" s="2"/>
      <c r="AJ41" s="2" t="str">
        <f>IF($AF41="","",VLOOKUP($AF41,NANS取り込みシート!$A:$P,5,FALSE))</f>
        <v/>
      </c>
      <c r="AK41" s="2" t="str">
        <f>IF($AF41="","",VLOOKUP($AF41,NANS取り込みシート!$A:$P,6,FALSE))</f>
        <v/>
      </c>
      <c r="AL41" s="2" t="str">
        <f>IF($AF41="","",VLOOKUP($AF41,NANS取り込みシート!$A:$P,7,FALSE))</f>
        <v/>
      </c>
      <c r="AM41" s="2"/>
      <c r="AN41" s="2" t="str">
        <f>IF($AF41="","",VLOOKUP($AF41,NANS取り込みシート!$A:$P,9,FALSE))</f>
        <v/>
      </c>
      <c r="AO41" s="2" t="str">
        <f>IF($AF41="","",VLOOKUP($AF41,NANS取り込みシート!$A:$P,10,FALSE))</f>
        <v/>
      </c>
      <c r="AP41" s="2" t="str">
        <f>IF($AF41="","",VLOOKUP($AF41,NANS取り込みシート!$A:$P,11,FALSE))</f>
        <v/>
      </c>
      <c r="AQ41" s="2" t="str">
        <f>IF($AF41="","",VLOOKUP($AF41,NANS取り込みシート!$A:$P,12,FALSE))</f>
        <v/>
      </c>
      <c r="AR41" s="2" t="str">
        <f>IF($AF41="","",VLOOKUP($AF41,NANS取り込みシート!$A:$P,13,FALSE))</f>
        <v/>
      </c>
      <c r="AS41" s="9" t="str">
        <f>IF($AF41="","",VLOOKUP($AF41,NANS取り込みシート!$A:$P,14,FALSE))</f>
        <v/>
      </c>
      <c r="AT41" s="2"/>
      <c r="AU41" s="9" t="str">
        <f>IF($AF41="","",VLOOKUP($AF41,NANS取り込みシート!$A:$P,16,FALSE))</f>
        <v/>
      </c>
      <c r="AV41" s="2" t="str">
        <f>IF(データとりまとめシート!$E51="","",データとりまとめシート!$E51)</f>
        <v/>
      </c>
      <c r="AW41" s="2" t="str">
        <f>IF(データとりまとめシート!$G51="","",データとりまとめシート!$G51)</f>
        <v/>
      </c>
      <c r="AX41" s="2"/>
      <c r="AY41" s="2"/>
      <c r="AZ41" s="2" t="str">
        <f>IF(データとりまとめシート!$I51="","",データとりまとめシート!$I51)</f>
        <v/>
      </c>
      <c r="BA41" s="2" t="str">
        <f>IF(データとりまとめシート!$K51="","",データとりまとめシート!$K51)</f>
        <v/>
      </c>
      <c r="BB41" s="2"/>
      <c r="BC41" s="2"/>
    </row>
    <row r="42" spans="1:55">
      <c r="A42" s="2" t="str">
        <f>IF(選手情報入力シート!A42="","",選手情報入力シート!A42)</f>
        <v/>
      </c>
      <c r="B42" s="2" t="str">
        <f>IF($A42="","",所属情報入力シート!$A$2)</f>
        <v/>
      </c>
      <c r="C42" s="2"/>
      <c r="D42" s="2"/>
      <c r="E42" s="2" t="str">
        <f>IF($A42="","",VLOOKUP($A42,選手情報入力シート!$A$3:$M$246,2,FALSE))</f>
        <v/>
      </c>
      <c r="F42" s="2" t="str">
        <f>IF($A42="","",VLOOKUP($A42,選手情報入力シート!$A$3:$M$246,3,FALSE)&amp;" "&amp;VLOOKUP($A42,選手情報入力シート!$A$3:$M$246,4,FALSE))</f>
        <v/>
      </c>
      <c r="G42" s="2" t="str">
        <f>IF($A42="","",VLOOKUP($A42,選手情報入力シート!$A$3:$M$246,5,FALSE))</f>
        <v/>
      </c>
      <c r="H42" s="2"/>
      <c r="I42" s="2" t="str">
        <f>IF($A42="","",VLOOKUP($A42,選手情報入力シート!$A$3:$M$246,6,FALSE))</f>
        <v/>
      </c>
      <c r="J42" s="2" t="str">
        <f>IF($A42="","",VLOOKUP($A42,選手情報入力シート!$A$3:$M$246,7,FALSE))</f>
        <v/>
      </c>
      <c r="K42" s="2" t="str">
        <f>IF($A42="","",VLOOKUP($A42,選手情報入力シート!$A$3:$M$246,8,FALSE))</f>
        <v/>
      </c>
      <c r="L42" s="2" t="str">
        <f>IF($A42="","",VLOOKUP($A42,選手情報入力シート!$A$3:$M$246,9,FALSE))</f>
        <v/>
      </c>
      <c r="M42" s="2" t="str">
        <f>IF($A42="","",YEAR(VLOOKUP($A42,選手情報入力シート!$A$3:$M$246,10,FALSE)))</f>
        <v/>
      </c>
      <c r="N42" s="9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2"/>
      <c r="P42" s="2"/>
      <c r="AF42" s="2" t="str">
        <f>IF(データとりまとめシート!$A52="","",データとりまとめシート!$A52)</f>
        <v/>
      </c>
      <c r="AG42" s="2"/>
      <c r="AH42" s="2" t="str">
        <f>IF($AF42="","",VLOOKUP($AF42,NANS取り込みシート!$A:$P,2,FALSE))</f>
        <v/>
      </c>
      <c r="AI42" s="2"/>
      <c r="AJ42" s="2" t="str">
        <f>IF($AF42="","",VLOOKUP($AF42,NANS取り込みシート!$A:$P,5,FALSE))</f>
        <v/>
      </c>
      <c r="AK42" s="2" t="str">
        <f>IF($AF42="","",VLOOKUP($AF42,NANS取り込みシート!$A:$P,6,FALSE))</f>
        <v/>
      </c>
      <c r="AL42" s="2" t="str">
        <f>IF($AF42="","",VLOOKUP($AF42,NANS取り込みシート!$A:$P,7,FALSE))</f>
        <v/>
      </c>
      <c r="AM42" s="2"/>
      <c r="AN42" s="2" t="str">
        <f>IF($AF42="","",VLOOKUP($AF42,NANS取り込みシート!$A:$P,9,FALSE))</f>
        <v/>
      </c>
      <c r="AO42" s="2" t="str">
        <f>IF($AF42="","",VLOOKUP($AF42,NANS取り込みシート!$A:$P,10,FALSE))</f>
        <v/>
      </c>
      <c r="AP42" s="2" t="str">
        <f>IF($AF42="","",VLOOKUP($AF42,NANS取り込みシート!$A:$P,11,FALSE))</f>
        <v/>
      </c>
      <c r="AQ42" s="2" t="str">
        <f>IF($AF42="","",VLOOKUP($AF42,NANS取り込みシート!$A:$P,12,FALSE))</f>
        <v/>
      </c>
      <c r="AR42" s="2" t="str">
        <f>IF($AF42="","",VLOOKUP($AF42,NANS取り込みシート!$A:$P,13,FALSE))</f>
        <v/>
      </c>
      <c r="AS42" s="9" t="str">
        <f>IF($AF42="","",VLOOKUP($AF42,NANS取り込みシート!$A:$P,14,FALSE))</f>
        <v/>
      </c>
      <c r="AT42" s="2"/>
      <c r="AU42" s="9" t="str">
        <f>IF($AF42="","",VLOOKUP($AF42,NANS取り込みシート!$A:$P,16,FALSE))</f>
        <v/>
      </c>
      <c r="AV42" s="2" t="str">
        <f>IF(データとりまとめシート!$E52="","",データとりまとめシート!$E52)</f>
        <v/>
      </c>
      <c r="AW42" s="2" t="str">
        <f>IF(データとりまとめシート!$G52="","",データとりまとめシート!$G52)</f>
        <v/>
      </c>
      <c r="AX42" s="2"/>
      <c r="AY42" s="2"/>
      <c r="AZ42" s="2" t="str">
        <f>IF(データとりまとめシート!$I52="","",データとりまとめシート!$I52)</f>
        <v/>
      </c>
      <c r="BA42" s="2" t="str">
        <f>IF(データとりまとめシート!$K52="","",データとりまとめシート!$K52)</f>
        <v/>
      </c>
      <c r="BB42" s="2"/>
      <c r="BC42" s="2"/>
    </row>
    <row r="43" spans="1:55">
      <c r="A43" s="2" t="str">
        <f>IF(選手情報入力シート!A43="","",選手情報入力シート!A43)</f>
        <v/>
      </c>
      <c r="B43" s="2" t="str">
        <f>IF($A43="","",所属情報入力シート!$A$2)</f>
        <v/>
      </c>
      <c r="C43" s="2"/>
      <c r="D43" s="2"/>
      <c r="E43" s="2" t="str">
        <f>IF($A43="","",VLOOKUP($A43,選手情報入力シート!$A$3:$M$246,2,FALSE))</f>
        <v/>
      </c>
      <c r="F43" s="2" t="str">
        <f>IF($A43="","",VLOOKUP($A43,選手情報入力シート!$A$3:$M$246,3,FALSE)&amp;" "&amp;VLOOKUP($A43,選手情報入力シート!$A$3:$M$246,4,FALSE))</f>
        <v/>
      </c>
      <c r="G43" s="2" t="str">
        <f>IF($A43="","",VLOOKUP($A43,選手情報入力シート!$A$3:$M$246,5,FALSE))</f>
        <v/>
      </c>
      <c r="H43" s="2"/>
      <c r="I43" s="2" t="str">
        <f>IF($A43="","",VLOOKUP($A43,選手情報入力シート!$A$3:$M$246,6,FALSE))</f>
        <v/>
      </c>
      <c r="J43" s="2" t="str">
        <f>IF($A43="","",VLOOKUP($A43,選手情報入力シート!$A$3:$M$246,7,FALSE))</f>
        <v/>
      </c>
      <c r="K43" s="2" t="str">
        <f>IF($A43="","",VLOOKUP($A43,選手情報入力シート!$A$3:$M$246,8,FALSE))</f>
        <v/>
      </c>
      <c r="L43" s="2" t="str">
        <f>IF($A43="","",VLOOKUP($A43,選手情報入力シート!$A$3:$M$246,9,FALSE))</f>
        <v/>
      </c>
      <c r="M43" s="2" t="str">
        <f>IF($A43="","",YEAR(VLOOKUP($A43,選手情報入力シート!$A$3:$M$246,10,FALSE)))</f>
        <v/>
      </c>
      <c r="N43" s="9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2"/>
      <c r="P43" s="2"/>
      <c r="AF43" s="2" t="str">
        <f>IF(データとりまとめシート!$A53="","",データとりまとめシート!$A53)</f>
        <v/>
      </c>
      <c r="AG43" s="2"/>
      <c r="AH43" s="2" t="str">
        <f>IF($AF43="","",VLOOKUP($AF43,NANS取り込みシート!$A:$P,2,FALSE))</f>
        <v/>
      </c>
      <c r="AI43" s="2"/>
      <c r="AJ43" s="2" t="str">
        <f>IF($AF43="","",VLOOKUP($AF43,NANS取り込みシート!$A:$P,5,FALSE))</f>
        <v/>
      </c>
      <c r="AK43" s="2" t="str">
        <f>IF($AF43="","",VLOOKUP($AF43,NANS取り込みシート!$A:$P,6,FALSE))</f>
        <v/>
      </c>
      <c r="AL43" s="2" t="str">
        <f>IF($AF43="","",VLOOKUP($AF43,NANS取り込みシート!$A:$P,7,FALSE))</f>
        <v/>
      </c>
      <c r="AM43" s="2"/>
      <c r="AN43" s="2" t="str">
        <f>IF($AF43="","",VLOOKUP($AF43,NANS取り込みシート!$A:$P,9,FALSE))</f>
        <v/>
      </c>
      <c r="AO43" s="2" t="str">
        <f>IF($AF43="","",VLOOKUP($AF43,NANS取り込みシート!$A:$P,10,FALSE))</f>
        <v/>
      </c>
      <c r="AP43" s="2" t="str">
        <f>IF($AF43="","",VLOOKUP($AF43,NANS取り込みシート!$A:$P,11,FALSE))</f>
        <v/>
      </c>
      <c r="AQ43" s="2" t="str">
        <f>IF($AF43="","",VLOOKUP($AF43,NANS取り込みシート!$A:$P,12,FALSE))</f>
        <v/>
      </c>
      <c r="AR43" s="2" t="str">
        <f>IF($AF43="","",VLOOKUP($AF43,NANS取り込みシート!$A:$P,13,FALSE))</f>
        <v/>
      </c>
      <c r="AS43" s="9" t="str">
        <f>IF($AF43="","",VLOOKUP($AF43,NANS取り込みシート!$A:$P,14,FALSE))</f>
        <v/>
      </c>
      <c r="AT43" s="2"/>
      <c r="AU43" s="9" t="str">
        <f>IF($AF43="","",VLOOKUP($AF43,NANS取り込みシート!$A:$P,16,FALSE))</f>
        <v/>
      </c>
      <c r="AV43" s="2" t="str">
        <f>IF(データとりまとめシート!$E53="","",データとりまとめシート!$E53)</f>
        <v/>
      </c>
      <c r="AW43" s="2" t="str">
        <f>IF(データとりまとめシート!$G53="","",データとりまとめシート!$G53)</f>
        <v/>
      </c>
      <c r="AX43" s="2"/>
      <c r="AY43" s="2"/>
      <c r="AZ43" s="2" t="str">
        <f>IF(データとりまとめシート!$I53="","",データとりまとめシート!$I53)</f>
        <v/>
      </c>
      <c r="BA43" s="2" t="str">
        <f>IF(データとりまとめシート!$K53="","",データとりまとめシート!$K53)</f>
        <v/>
      </c>
      <c r="BB43" s="2"/>
      <c r="BC43" s="2"/>
    </row>
    <row r="44" spans="1:55">
      <c r="A44" s="2" t="str">
        <f>IF(選手情報入力シート!A44="","",選手情報入力シート!A44)</f>
        <v/>
      </c>
      <c r="B44" s="2" t="str">
        <f>IF($A44="","",所属情報入力シート!$A$2)</f>
        <v/>
      </c>
      <c r="C44" s="2"/>
      <c r="D44" s="2"/>
      <c r="E44" s="2" t="str">
        <f>IF($A44="","",VLOOKUP($A44,選手情報入力シート!$A$3:$M$246,2,FALSE))</f>
        <v/>
      </c>
      <c r="F44" s="2" t="str">
        <f>IF($A44="","",VLOOKUP($A44,選手情報入力シート!$A$3:$M$246,3,FALSE)&amp;" "&amp;VLOOKUP($A44,選手情報入力シート!$A$3:$M$246,4,FALSE))</f>
        <v/>
      </c>
      <c r="G44" s="2" t="str">
        <f>IF($A44="","",VLOOKUP($A44,選手情報入力シート!$A$3:$M$246,5,FALSE))</f>
        <v/>
      </c>
      <c r="H44" s="2"/>
      <c r="I44" s="2" t="str">
        <f>IF($A44="","",VLOOKUP($A44,選手情報入力シート!$A$3:$M$246,6,FALSE))</f>
        <v/>
      </c>
      <c r="J44" s="2" t="str">
        <f>IF($A44="","",VLOOKUP($A44,選手情報入力シート!$A$3:$M$246,7,FALSE))</f>
        <v/>
      </c>
      <c r="K44" s="2" t="str">
        <f>IF($A44="","",VLOOKUP($A44,選手情報入力シート!$A$3:$M$246,8,FALSE))</f>
        <v/>
      </c>
      <c r="L44" s="2" t="str">
        <f>IF($A44="","",VLOOKUP($A44,選手情報入力シート!$A$3:$M$246,9,FALSE))</f>
        <v/>
      </c>
      <c r="M44" s="2" t="str">
        <f>IF($A44="","",YEAR(VLOOKUP($A44,選手情報入力シート!$A$3:$M$246,10,FALSE)))</f>
        <v/>
      </c>
      <c r="N44" s="9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2"/>
      <c r="P44" s="2"/>
      <c r="AF44" s="2" t="str">
        <f>IF(データとりまとめシート!$A54="","",データとりまとめシート!$A54)</f>
        <v/>
      </c>
      <c r="AG44" s="2"/>
      <c r="AH44" s="2" t="str">
        <f>IF($AF44="","",VLOOKUP($AF44,NANS取り込みシート!$A:$P,2,FALSE))</f>
        <v/>
      </c>
      <c r="AI44" s="2"/>
      <c r="AJ44" s="2" t="str">
        <f>IF($AF44="","",VLOOKUP($AF44,NANS取り込みシート!$A:$P,5,FALSE))</f>
        <v/>
      </c>
      <c r="AK44" s="2" t="str">
        <f>IF($AF44="","",VLOOKUP($AF44,NANS取り込みシート!$A:$P,6,FALSE))</f>
        <v/>
      </c>
      <c r="AL44" s="2" t="str">
        <f>IF($AF44="","",VLOOKUP($AF44,NANS取り込みシート!$A:$P,7,FALSE))</f>
        <v/>
      </c>
      <c r="AM44" s="2"/>
      <c r="AN44" s="2" t="str">
        <f>IF($AF44="","",VLOOKUP($AF44,NANS取り込みシート!$A:$P,9,FALSE))</f>
        <v/>
      </c>
      <c r="AO44" s="2" t="str">
        <f>IF($AF44="","",VLOOKUP($AF44,NANS取り込みシート!$A:$P,10,FALSE))</f>
        <v/>
      </c>
      <c r="AP44" s="2" t="str">
        <f>IF($AF44="","",VLOOKUP($AF44,NANS取り込みシート!$A:$P,11,FALSE))</f>
        <v/>
      </c>
      <c r="AQ44" s="2" t="str">
        <f>IF($AF44="","",VLOOKUP($AF44,NANS取り込みシート!$A:$P,12,FALSE))</f>
        <v/>
      </c>
      <c r="AR44" s="2" t="str">
        <f>IF($AF44="","",VLOOKUP($AF44,NANS取り込みシート!$A:$P,13,FALSE))</f>
        <v/>
      </c>
      <c r="AS44" s="9" t="str">
        <f>IF($AF44="","",VLOOKUP($AF44,NANS取り込みシート!$A:$P,14,FALSE))</f>
        <v/>
      </c>
      <c r="AT44" s="2"/>
      <c r="AU44" s="9" t="str">
        <f>IF($AF44="","",VLOOKUP($AF44,NANS取り込みシート!$A:$P,16,FALSE))</f>
        <v/>
      </c>
      <c r="AV44" s="2" t="str">
        <f>IF(データとりまとめシート!$E54="","",データとりまとめシート!$E54)</f>
        <v/>
      </c>
      <c r="AW44" s="2" t="str">
        <f>IF(データとりまとめシート!$G54="","",データとりまとめシート!$G54)</f>
        <v/>
      </c>
      <c r="AX44" s="2"/>
      <c r="AY44" s="2"/>
      <c r="AZ44" s="2" t="str">
        <f>IF(データとりまとめシート!$I54="","",データとりまとめシート!$I54)</f>
        <v/>
      </c>
      <c r="BA44" s="2" t="str">
        <f>IF(データとりまとめシート!$K54="","",データとりまとめシート!$K54)</f>
        <v/>
      </c>
      <c r="BB44" s="2"/>
      <c r="BC44" s="2"/>
    </row>
    <row r="45" spans="1:55">
      <c r="A45" s="2" t="str">
        <f>IF(選手情報入力シート!A45="","",選手情報入力シート!A45)</f>
        <v/>
      </c>
      <c r="B45" s="2" t="str">
        <f>IF($A45="","",所属情報入力シート!$A$2)</f>
        <v/>
      </c>
      <c r="C45" s="2"/>
      <c r="D45" s="2"/>
      <c r="E45" s="2" t="str">
        <f>IF($A45="","",VLOOKUP($A45,選手情報入力シート!$A$3:$M$246,2,FALSE))</f>
        <v/>
      </c>
      <c r="F45" s="2" t="str">
        <f>IF($A45="","",VLOOKUP($A45,選手情報入力シート!$A$3:$M$246,3,FALSE)&amp;" "&amp;VLOOKUP($A45,選手情報入力シート!$A$3:$M$246,4,FALSE))</f>
        <v/>
      </c>
      <c r="G45" s="2" t="str">
        <f>IF($A45="","",VLOOKUP($A45,選手情報入力シート!$A$3:$M$246,5,FALSE))</f>
        <v/>
      </c>
      <c r="H45" s="2"/>
      <c r="I45" s="2" t="str">
        <f>IF($A45="","",VLOOKUP($A45,選手情報入力シート!$A$3:$M$246,6,FALSE))</f>
        <v/>
      </c>
      <c r="J45" s="2" t="str">
        <f>IF($A45="","",VLOOKUP($A45,選手情報入力シート!$A$3:$M$246,7,FALSE))</f>
        <v/>
      </c>
      <c r="K45" s="2" t="str">
        <f>IF($A45="","",VLOOKUP($A45,選手情報入力シート!$A$3:$M$246,8,FALSE))</f>
        <v/>
      </c>
      <c r="L45" s="2" t="str">
        <f>IF($A45="","",VLOOKUP($A45,選手情報入力シート!$A$3:$M$246,9,FALSE))</f>
        <v/>
      </c>
      <c r="M45" s="2" t="str">
        <f>IF($A45="","",YEAR(VLOOKUP($A45,選手情報入力シート!$A$3:$M$246,10,FALSE)))</f>
        <v/>
      </c>
      <c r="N45" s="9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2"/>
      <c r="P45" s="2"/>
      <c r="AF45" s="2" t="str">
        <f>IF(データとりまとめシート!$A55="","",データとりまとめシート!$A55)</f>
        <v/>
      </c>
      <c r="AG45" s="2"/>
      <c r="AH45" s="2" t="str">
        <f>IF($AF45="","",VLOOKUP($AF45,NANS取り込みシート!$A:$P,2,FALSE))</f>
        <v/>
      </c>
      <c r="AI45" s="2"/>
      <c r="AJ45" s="2" t="str">
        <f>IF($AF45="","",VLOOKUP($AF45,NANS取り込みシート!$A:$P,5,FALSE))</f>
        <v/>
      </c>
      <c r="AK45" s="2" t="str">
        <f>IF($AF45="","",VLOOKUP($AF45,NANS取り込みシート!$A:$P,6,FALSE))</f>
        <v/>
      </c>
      <c r="AL45" s="2" t="str">
        <f>IF($AF45="","",VLOOKUP($AF45,NANS取り込みシート!$A:$P,7,FALSE))</f>
        <v/>
      </c>
      <c r="AM45" s="2"/>
      <c r="AN45" s="2" t="str">
        <f>IF($AF45="","",VLOOKUP($AF45,NANS取り込みシート!$A:$P,9,FALSE))</f>
        <v/>
      </c>
      <c r="AO45" s="2" t="str">
        <f>IF($AF45="","",VLOOKUP($AF45,NANS取り込みシート!$A:$P,10,FALSE))</f>
        <v/>
      </c>
      <c r="AP45" s="2" t="str">
        <f>IF($AF45="","",VLOOKUP($AF45,NANS取り込みシート!$A:$P,11,FALSE))</f>
        <v/>
      </c>
      <c r="AQ45" s="2" t="str">
        <f>IF($AF45="","",VLOOKUP($AF45,NANS取り込みシート!$A:$P,12,FALSE))</f>
        <v/>
      </c>
      <c r="AR45" s="2" t="str">
        <f>IF($AF45="","",VLOOKUP($AF45,NANS取り込みシート!$A:$P,13,FALSE))</f>
        <v/>
      </c>
      <c r="AS45" s="9" t="str">
        <f>IF($AF45="","",VLOOKUP($AF45,NANS取り込みシート!$A:$P,14,FALSE))</f>
        <v/>
      </c>
      <c r="AT45" s="2"/>
      <c r="AU45" s="9" t="str">
        <f>IF($AF45="","",VLOOKUP($AF45,NANS取り込みシート!$A:$P,16,FALSE))</f>
        <v/>
      </c>
      <c r="AV45" s="2" t="str">
        <f>IF(データとりまとめシート!$E55="","",データとりまとめシート!$E55)</f>
        <v/>
      </c>
      <c r="AW45" s="2" t="str">
        <f>IF(データとりまとめシート!$G55="","",データとりまとめシート!$G55)</f>
        <v/>
      </c>
      <c r="AX45" s="2"/>
      <c r="AY45" s="2"/>
      <c r="AZ45" s="2" t="str">
        <f>IF(データとりまとめシート!$I55="","",データとりまとめシート!$I55)</f>
        <v/>
      </c>
      <c r="BA45" s="2" t="str">
        <f>IF(データとりまとめシート!$K55="","",データとりまとめシート!$K55)</f>
        <v/>
      </c>
      <c r="BB45" s="2"/>
      <c r="BC45" s="2"/>
    </row>
    <row r="46" spans="1:55">
      <c r="A46" s="2" t="str">
        <f>IF(選手情報入力シート!A46="","",選手情報入力シート!A46)</f>
        <v/>
      </c>
      <c r="B46" s="2" t="str">
        <f>IF($A46="","",所属情報入力シート!$A$2)</f>
        <v/>
      </c>
      <c r="C46" s="2"/>
      <c r="D46" s="2"/>
      <c r="E46" s="2" t="str">
        <f>IF($A46="","",VLOOKUP($A46,選手情報入力シート!$A$3:$M$246,2,FALSE))</f>
        <v/>
      </c>
      <c r="F46" s="2" t="str">
        <f>IF($A46="","",VLOOKUP($A46,選手情報入力シート!$A$3:$M$246,3,FALSE)&amp;" "&amp;VLOOKUP($A46,選手情報入力シート!$A$3:$M$246,4,FALSE))</f>
        <v/>
      </c>
      <c r="G46" s="2" t="str">
        <f>IF($A46="","",VLOOKUP($A46,選手情報入力シート!$A$3:$M$246,5,FALSE))</f>
        <v/>
      </c>
      <c r="H46" s="2"/>
      <c r="I46" s="2" t="str">
        <f>IF($A46="","",VLOOKUP($A46,選手情報入力シート!$A$3:$M$246,6,FALSE))</f>
        <v/>
      </c>
      <c r="J46" s="2" t="str">
        <f>IF($A46="","",VLOOKUP($A46,選手情報入力シート!$A$3:$M$246,7,FALSE))</f>
        <v/>
      </c>
      <c r="K46" s="2" t="str">
        <f>IF($A46="","",VLOOKUP($A46,選手情報入力シート!$A$3:$M$246,8,FALSE))</f>
        <v/>
      </c>
      <c r="L46" s="2" t="str">
        <f>IF($A46="","",VLOOKUP($A46,選手情報入力シート!$A$3:$M$246,9,FALSE))</f>
        <v/>
      </c>
      <c r="M46" s="2" t="str">
        <f>IF($A46="","",YEAR(VLOOKUP($A46,選手情報入力シート!$A$3:$M$246,10,FALSE)))</f>
        <v/>
      </c>
      <c r="N46" s="9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2"/>
      <c r="P46" s="2"/>
      <c r="AF46" s="2" t="str">
        <f>IF(データとりまとめシート!$A56="","",データとりまとめシート!$A56)</f>
        <v/>
      </c>
      <c r="AG46" s="2"/>
      <c r="AH46" s="2" t="str">
        <f>IF($AF46="","",VLOOKUP($AF46,NANS取り込みシート!$A:$P,2,FALSE))</f>
        <v/>
      </c>
      <c r="AI46" s="2"/>
      <c r="AJ46" s="2" t="str">
        <f>IF($AF46="","",VLOOKUP($AF46,NANS取り込みシート!$A:$P,5,FALSE))</f>
        <v/>
      </c>
      <c r="AK46" s="2" t="str">
        <f>IF($AF46="","",VLOOKUP($AF46,NANS取り込みシート!$A:$P,6,FALSE))</f>
        <v/>
      </c>
      <c r="AL46" s="2" t="str">
        <f>IF($AF46="","",VLOOKUP($AF46,NANS取り込みシート!$A:$P,7,FALSE))</f>
        <v/>
      </c>
      <c r="AM46" s="2"/>
      <c r="AN46" s="2" t="str">
        <f>IF($AF46="","",VLOOKUP($AF46,NANS取り込みシート!$A:$P,9,FALSE))</f>
        <v/>
      </c>
      <c r="AO46" s="2" t="str">
        <f>IF($AF46="","",VLOOKUP($AF46,NANS取り込みシート!$A:$P,10,FALSE))</f>
        <v/>
      </c>
      <c r="AP46" s="2" t="str">
        <f>IF($AF46="","",VLOOKUP($AF46,NANS取り込みシート!$A:$P,11,FALSE))</f>
        <v/>
      </c>
      <c r="AQ46" s="2" t="str">
        <f>IF($AF46="","",VLOOKUP($AF46,NANS取り込みシート!$A:$P,12,FALSE))</f>
        <v/>
      </c>
      <c r="AR46" s="2" t="str">
        <f>IF($AF46="","",VLOOKUP($AF46,NANS取り込みシート!$A:$P,13,FALSE))</f>
        <v/>
      </c>
      <c r="AS46" s="9" t="str">
        <f>IF($AF46="","",VLOOKUP($AF46,NANS取り込みシート!$A:$P,14,FALSE))</f>
        <v/>
      </c>
      <c r="AT46" s="2"/>
      <c r="AU46" s="9" t="str">
        <f>IF($AF46="","",VLOOKUP($AF46,NANS取り込みシート!$A:$P,16,FALSE))</f>
        <v/>
      </c>
      <c r="AV46" s="2" t="str">
        <f>IF(データとりまとめシート!$E56="","",データとりまとめシート!$E56)</f>
        <v/>
      </c>
      <c r="AW46" s="2" t="str">
        <f>IF(データとりまとめシート!$G56="","",データとりまとめシート!$G56)</f>
        <v/>
      </c>
      <c r="AX46" s="2"/>
      <c r="AY46" s="2"/>
      <c r="AZ46" s="2" t="str">
        <f>IF(データとりまとめシート!$I56="","",データとりまとめシート!$I56)</f>
        <v/>
      </c>
      <c r="BA46" s="2" t="str">
        <f>IF(データとりまとめシート!$K56="","",データとりまとめシート!$K56)</f>
        <v/>
      </c>
      <c r="BB46" s="2"/>
      <c r="BC46" s="2"/>
    </row>
    <row r="47" spans="1:55">
      <c r="A47" s="2" t="str">
        <f>IF(選手情報入力シート!A47="","",選手情報入力シート!A47)</f>
        <v/>
      </c>
      <c r="B47" s="2" t="str">
        <f>IF($A47="","",所属情報入力シート!$A$2)</f>
        <v/>
      </c>
      <c r="C47" s="2"/>
      <c r="D47" s="2"/>
      <c r="E47" s="2" t="str">
        <f>IF($A47="","",VLOOKUP($A47,選手情報入力シート!$A$3:$M$246,2,FALSE))</f>
        <v/>
      </c>
      <c r="F47" s="2" t="str">
        <f>IF($A47="","",VLOOKUP($A47,選手情報入力シート!$A$3:$M$246,3,FALSE)&amp;" "&amp;VLOOKUP($A47,選手情報入力シート!$A$3:$M$246,4,FALSE))</f>
        <v/>
      </c>
      <c r="G47" s="2" t="str">
        <f>IF($A47="","",VLOOKUP($A47,選手情報入力シート!$A$3:$M$246,5,FALSE))</f>
        <v/>
      </c>
      <c r="H47" s="2"/>
      <c r="I47" s="2" t="str">
        <f>IF($A47="","",VLOOKUP($A47,選手情報入力シート!$A$3:$M$246,6,FALSE))</f>
        <v/>
      </c>
      <c r="J47" s="2" t="str">
        <f>IF($A47="","",VLOOKUP($A47,選手情報入力シート!$A$3:$M$246,7,FALSE))</f>
        <v/>
      </c>
      <c r="K47" s="2" t="str">
        <f>IF($A47="","",VLOOKUP($A47,選手情報入力シート!$A$3:$M$246,8,FALSE))</f>
        <v/>
      </c>
      <c r="L47" s="2" t="str">
        <f>IF($A47="","",VLOOKUP($A47,選手情報入力シート!$A$3:$M$246,9,FALSE))</f>
        <v/>
      </c>
      <c r="M47" s="2" t="str">
        <f>IF($A47="","",YEAR(VLOOKUP($A47,選手情報入力シート!$A$3:$M$246,10,FALSE)))</f>
        <v/>
      </c>
      <c r="N47" s="9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2"/>
      <c r="P47" s="2"/>
      <c r="AF47" s="2" t="str">
        <f>IF(データとりまとめシート!$A57="","",データとりまとめシート!$A57)</f>
        <v/>
      </c>
      <c r="AG47" s="2"/>
      <c r="AH47" s="2" t="str">
        <f>IF($AF47="","",VLOOKUP($AF47,NANS取り込みシート!$A:$P,2,FALSE))</f>
        <v/>
      </c>
      <c r="AI47" s="2"/>
      <c r="AJ47" s="2" t="str">
        <f>IF($AF47="","",VLOOKUP($AF47,NANS取り込みシート!$A:$P,5,FALSE))</f>
        <v/>
      </c>
      <c r="AK47" s="2" t="str">
        <f>IF($AF47="","",VLOOKUP($AF47,NANS取り込みシート!$A:$P,6,FALSE))</f>
        <v/>
      </c>
      <c r="AL47" s="2" t="str">
        <f>IF($AF47="","",VLOOKUP($AF47,NANS取り込みシート!$A:$P,7,FALSE))</f>
        <v/>
      </c>
      <c r="AM47" s="2"/>
      <c r="AN47" s="2" t="str">
        <f>IF($AF47="","",VLOOKUP($AF47,NANS取り込みシート!$A:$P,9,FALSE))</f>
        <v/>
      </c>
      <c r="AO47" s="2" t="str">
        <f>IF($AF47="","",VLOOKUP($AF47,NANS取り込みシート!$A:$P,10,FALSE))</f>
        <v/>
      </c>
      <c r="AP47" s="2" t="str">
        <f>IF($AF47="","",VLOOKUP($AF47,NANS取り込みシート!$A:$P,11,FALSE))</f>
        <v/>
      </c>
      <c r="AQ47" s="2" t="str">
        <f>IF($AF47="","",VLOOKUP($AF47,NANS取り込みシート!$A:$P,12,FALSE))</f>
        <v/>
      </c>
      <c r="AR47" s="2" t="str">
        <f>IF($AF47="","",VLOOKUP($AF47,NANS取り込みシート!$A:$P,13,FALSE))</f>
        <v/>
      </c>
      <c r="AS47" s="9" t="str">
        <f>IF($AF47="","",VLOOKUP($AF47,NANS取り込みシート!$A:$P,14,FALSE))</f>
        <v/>
      </c>
      <c r="AT47" s="2"/>
      <c r="AU47" s="9" t="str">
        <f>IF($AF47="","",VLOOKUP($AF47,NANS取り込みシート!$A:$P,16,FALSE))</f>
        <v/>
      </c>
      <c r="AV47" s="2" t="str">
        <f>IF(データとりまとめシート!$E57="","",データとりまとめシート!$E57)</f>
        <v/>
      </c>
      <c r="AW47" s="2" t="str">
        <f>IF(データとりまとめシート!$G57="","",データとりまとめシート!$G57)</f>
        <v/>
      </c>
      <c r="AX47" s="2"/>
      <c r="AY47" s="2"/>
      <c r="AZ47" s="2" t="str">
        <f>IF(データとりまとめシート!$I57="","",データとりまとめシート!$I57)</f>
        <v/>
      </c>
      <c r="BA47" s="2" t="str">
        <f>IF(データとりまとめシート!$K57="","",データとりまとめシート!$K57)</f>
        <v/>
      </c>
      <c r="BB47" s="2"/>
      <c r="BC47" s="2"/>
    </row>
    <row r="48" spans="1:55">
      <c r="A48" s="2" t="str">
        <f>IF(選手情報入力シート!A48="","",選手情報入力シート!A48)</f>
        <v/>
      </c>
      <c r="B48" s="2" t="str">
        <f>IF($A48="","",所属情報入力シート!$A$2)</f>
        <v/>
      </c>
      <c r="C48" s="2"/>
      <c r="D48" s="2"/>
      <c r="E48" s="2" t="str">
        <f>IF($A48="","",VLOOKUP($A48,選手情報入力シート!$A$3:$M$246,2,FALSE))</f>
        <v/>
      </c>
      <c r="F48" s="2" t="str">
        <f>IF($A48="","",VLOOKUP($A48,選手情報入力シート!$A$3:$M$246,3,FALSE)&amp;" "&amp;VLOOKUP($A48,選手情報入力シート!$A$3:$M$246,4,FALSE))</f>
        <v/>
      </c>
      <c r="G48" s="2" t="str">
        <f>IF($A48="","",VLOOKUP($A48,選手情報入力シート!$A$3:$M$246,5,FALSE))</f>
        <v/>
      </c>
      <c r="H48" s="2"/>
      <c r="I48" s="2" t="str">
        <f>IF($A48="","",VLOOKUP($A48,選手情報入力シート!$A$3:$M$246,6,FALSE))</f>
        <v/>
      </c>
      <c r="J48" s="2" t="str">
        <f>IF($A48="","",VLOOKUP($A48,選手情報入力シート!$A$3:$M$246,7,FALSE))</f>
        <v/>
      </c>
      <c r="K48" s="2" t="str">
        <f>IF($A48="","",VLOOKUP($A48,選手情報入力シート!$A$3:$M$246,8,FALSE))</f>
        <v/>
      </c>
      <c r="L48" s="2" t="str">
        <f>IF($A48="","",VLOOKUP($A48,選手情報入力シート!$A$3:$M$246,9,FALSE))</f>
        <v/>
      </c>
      <c r="M48" s="2" t="str">
        <f>IF($A48="","",YEAR(VLOOKUP($A48,選手情報入力シート!$A$3:$M$246,10,FALSE)))</f>
        <v/>
      </c>
      <c r="N48" s="9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2"/>
      <c r="P48" s="2"/>
      <c r="AF48" s="2" t="str">
        <f>IF(データとりまとめシート!$A58="","",データとりまとめシート!$A58)</f>
        <v/>
      </c>
      <c r="AG48" s="2"/>
      <c r="AH48" s="2" t="str">
        <f>IF($AF48="","",VLOOKUP($AF48,NANS取り込みシート!$A:$P,2,FALSE))</f>
        <v/>
      </c>
      <c r="AI48" s="2"/>
      <c r="AJ48" s="2" t="str">
        <f>IF($AF48="","",VLOOKUP($AF48,NANS取り込みシート!$A:$P,5,FALSE))</f>
        <v/>
      </c>
      <c r="AK48" s="2" t="str">
        <f>IF($AF48="","",VLOOKUP($AF48,NANS取り込みシート!$A:$P,6,FALSE))</f>
        <v/>
      </c>
      <c r="AL48" s="2" t="str">
        <f>IF($AF48="","",VLOOKUP($AF48,NANS取り込みシート!$A:$P,7,FALSE))</f>
        <v/>
      </c>
      <c r="AM48" s="2"/>
      <c r="AN48" s="2" t="str">
        <f>IF($AF48="","",VLOOKUP($AF48,NANS取り込みシート!$A:$P,9,FALSE))</f>
        <v/>
      </c>
      <c r="AO48" s="2" t="str">
        <f>IF($AF48="","",VLOOKUP($AF48,NANS取り込みシート!$A:$P,10,FALSE))</f>
        <v/>
      </c>
      <c r="AP48" s="2" t="str">
        <f>IF($AF48="","",VLOOKUP($AF48,NANS取り込みシート!$A:$P,11,FALSE))</f>
        <v/>
      </c>
      <c r="AQ48" s="2" t="str">
        <f>IF($AF48="","",VLOOKUP($AF48,NANS取り込みシート!$A:$P,12,FALSE))</f>
        <v/>
      </c>
      <c r="AR48" s="2" t="str">
        <f>IF($AF48="","",VLOOKUP($AF48,NANS取り込みシート!$A:$P,13,FALSE))</f>
        <v/>
      </c>
      <c r="AS48" s="9" t="str">
        <f>IF($AF48="","",VLOOKUP($AF48,NANS取り込みシート!$A:$P,14,FALSE))</f>
        <v/>
      </c>
      <c r="AT48" s="2"/>
      <c r="AU48" s="9" t="str">
        <f>IF($AF48="","",VLOOKUP($AF48,NANS取り込みシート!$A:$P,16,FALSE))</f>
        <v/>
      </c>
      <c r="AV48" s="2" t="str">
        <f>IF(データとりまとめシート!$E58="","",データとりまとめシート!$E58)</f>
        <v/>
      </c>
      <c r="AW48" s="2" t="str">
        <f>IF(データとりまとめシート!$G58="","",データとりまとめシート!$G58)</f>
        <v/>
      </c>
      <c r="AX48" s="2"/>
      <c r="AY48" s="2"/>
      <c r="AZ48" s="2" t="str">
        <f>IF(データとりまとめシート!$I58="","",データとりまとめシート!$I58)</f>
        <v/>
      </c>
      <c r="BA48" s="2" t="str">
        <f>IF(データとりまとめシート!$K58="","",データとりまとめシート!$K58)</f>
        <v/>
      </c>
      <c r="BB48" s="2"/>
      <c r="BC48" s="2"/>
    </row>
    <row r="49" spans="1:55">
      <c r="A49" s="2" t="str">
        <f>IF(選手情報入力シート!A49="","",選手情報入力シート!A49)</f>
        <v/>
      </c>
      <c r="B49" s="2" t="str">
        <f>IF($A49="","",所属情報入力シート!$A$2)</f>
        <v/>
      </c>
      <c r="C49" s="2"/>
      <c r="D49" s="2"/>
      <c r="E49" s="2" t="str">
        <f>IF($A49="","",VLOOKUP($A49,選手情報入力シート!$A$3:$M$246,2,FALSE))</f>
        <v/>
      </c>
      <c r="F49" s="2" t="str">
        <f>IF($A49="","",VLOOKUP($A49,選手情報入力シート!$A$3:$M$246,3,FALSE)&amp;" "&amp;VLOOKUP($A49,選手情報入力シート!$A$3:$M$246,4,FALSE))</f>
        <v/>
      </c>
      <c r="G49" s="2" t="str">
        <f>IF($A49="","",VLOOKUP($A49,選手情報入力シート!$A$3:$M$246,5,FALSE))</f>
        <v/>
      </c>
      <c r="H49" s="2"/>
      <c r="I49" s="2" t="str">
        <f>IF($A49="","",VLOOKUP($A49,選手情報入力シート!$A$3:$M$246,6,FALSE))</f>
        <v/>
      </c>
      <c r="J49" s="2" t="str">
        <f>IF($A49="","",VLOOKUP($A49,選手情報入力シート!$A$3:$M$246,7,FALSE))</f>
        <v/>
      </c>
      <c r="K49" s="2" t="str">
        <f>IF($A49="","",VLOOKUP($A49,選手情報入力シート!$A$3:$M$246,8,FALSE))</f>
        <v/>
      </c>
      <c r="L49" s="2" t="str">
        <f>IF($A49="","",VLOOKUP($A49,選手情報入力シート!$A$3:$M$246,9,FALSE))</f>
        <v/>
      </c>
      <c r="M49" s="2" t="str">
        <f>IF($A49="","",YEAR(VLOOKUP($A49,選手情報入力シート!$A$3:$M$246,10,FALSE)))</f>
        <v/>
      </c>
      <c r="N49" s="9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2"/>
      <c r="P49" s="2"/>
      <c r="AF49" s="2" t="str">
        <f>IF(データとりまとめシート!$A59="","",データとりまとめシート!$A59)</f>
        <v/>
      </c>
      <c r="AG49" s="2"/>
      <c r="AH49" s="2" t="str">
        <f>IF($AF49="","",VLOOKUP($AF49,NANS取り込みシート!$A:$P,2,FALSE))</f>
        <v/>
      </c>
      <c r="AI49" s="2"/>
      <c r="AJ49" s="2" t="str">
        <f>IF($AF49="","",VLOOKUP($AF49,NANS取り込みシート!$A:$P,5,FALSE))</f>
        <v/>
      </c>
      <c r="AK49" s="2" t="str">
        <f>IF($AF49="","",VLOOKUP($AF49,NANS取り込みシート!$A:$P,6,FALSE))</f>
        <v/>
      </c>
      <c r="AL49" s="2" t="str">
        <f>IF($AF49="","",VLOOKUP($AF49,NANS取り込みシート!$A:$P,7,FALSE))</f>
        <v/>
      </c>
      <c r="AM49" s="2"/>
      <c r="AN49" s="2" t="str">
        <f>IF($AF49="","",VLOOKUP($AF49,NANS取り込みシート!$A:$P,9,FALSE))</f>
        <v/>
      </c>
      <c r="AO49" s="2" t="str">
        <f>IF($AF49="","",VLOOKUP($AF49,NANS取り込みシート!$A:$P,10,FALSE))</f>
        <v/>
      </c>
      <c r="AP49" s="2" t="str">
        <f>IF($AF49="","",VLOOKUP($AF49,NANS取り込みシート!$A:$P,11,FALSE))</f>
        <v/>
      </c>
      <c r="AQ49" s="2" t="str">
        <f>IF($AF49="","",VLOOKUP($AF49,NANS取り込みシート!$A:$P,12,FALSE))</f>
        <v/>
      </c>
      <c r="AR49" s="2" t="str">
        <f>IF($AF49="","",VLOOKUP($AF49,NANS取り込みシート!$A:$P,13,FALSE))</f>
        <v/>
      </c>
      <c r="AS49" s="9" t="str">
        <f>IF($AF49="","",VLOOKUP($AF49,NANS取り込みシート!$A:$P,14,FALSE))</f>
        <v/>
      </c>
      <c r="AT49" s="2"/>
      <c r="AU49" s="9" t="str">
        <f>IF($AF49="","",VLOOKUP($AF49,NANS取り込みシート!$A:$P,16,FALSE))</f>
        <v/>
      </c>
      <c r="AV49" s="2" t="str">
        <f>IF(データとりまとめシート!$E59="","",データとりまとめシート!$E59)</f>
        <v/>
      </c>
      <c r="AW49" s="2" t="str">
        <f>IF(データとりまとめシート!$G59="","",データとりまとめシート!$G59)</f>
        <v/>
      </c>
      <c r="AX49" s="2"/>
      <c r="AY49" s="2"/>
      <c r="AZ49" s="2" t="str">
        <f>IF(データとりまとめシート!$I59="","",データとりまとめシート!$I59)</f>
        <v/>
      </c>
      <c r="BA49" s="2" t="str">
        <f>IF(データとりまとめシート!$K59="","",データとりまとめシート!$K59)</f>
        <v/>
      </c>
      <c r="BB49" s="2"/>
      <c r="BC49" s="2"/>
    </row>
    <row r="50" spans="1:55">
      <c r="A50" s="2" t="str">
        <f>IF(選手情報入力シート!A50="","",選手情報入力シート!A50)</f>
        <v/>
      </c>
      <c r="B50" s="2" t="str">
        <f>IF($A50="","",所属情報入力シート!$A$2)</f>
        <v/>
      </c>
      <c r="C50" s="2"/>
      <c r="D50" s="2"/>
      <c r="E50" s="2" t="str">
        <f>IF($A50="","",VLOOKUP($A50,選手情報入力シート!$A$3:$M$246,2,FALSE))</f>
        <v/>
      </c>
      <c r="F50" s="2" t="str">
        <f>IF($A50="","",VLOOKUP($A50,選手情報入力シート!$A$3:$M$246,3,FALSE)&amp;" "&amp;VLOOKUP($A50,選手情報入力シート!$A$3:$M$246,4,FALSE))</f>
        <v/>
      </c>
      <c r="G50" s="2" t="str">
        <f>IF($A50="","",VLOOKUP($A50,選手情報入力シート!$A$3:$M$246,5,FALSE))</f>
        <v/>
      </c>
      <c r="H50" s="2"/>
      <c r="I50" s="2" t="str">
        <f>IF($A50="","",VLOOKUP($A50,選手情報入力シート!$A$3:$M$246,6,FALSE))</f>
        <v/>
      </c>
      <c r="J50" s="2" t="str">
        <f>IF($A50="","",VLOOKUP($A50,選手情報入力シート!$A$3:$M$246,7,FALSE))</f>
        <v/>
      </c>
      <c r="K50" s="2" t="str">
        <f>IF($A50="","",VLOOKUP($A50,選手情報入力シート!$A$3:$M$246,8,FALSE))</f>
        <v/>
      </c>
      <c r="L50" s="2" t="str">
        <f>IF($A50="","",VLOOKUP($A50,選手情報入力シート!$A$3:$M$246,9,FALSE))</f>
        <v/>
      </c>
      <c r="M50" s="2" t="str">
        <f>IF($A50="","",YEAR(VLOOKUP($A50,選手情報入力シート!$A$3:$M$246,10,FALSE)))</f>
        <v/>
      </c>
      <c r="N50" s="9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2"/>
      <c r="P50" s="2"/>
      <c r="AF50" s="2" t="str">
        <f>IF(データとりまとめシート!$A60="","",データとりまとめシート!$A60)</f>
        <v/>
      </c>
      <c r="AG50" s="2"/>
      <c r="AH50" s="2" t="str">
        <f>IF($AF50="","",VLOOKUP($AF50,NANS取り込みシート!$A:$P,2,FALSE))</f>
        <v/>
      </c>
      <c r="AI50" s="2"/>
      <c r="AJ50" s="2" t="str">
        <f>IF($AF50="","",VLOOKUP($AF50,NANS取り込みシート!$A:$P,5,FALSE))</f>
        <v/>
      </c>
      <c r="AK50" s="2" t="str">
        <f>IF($AF50="","",VLOOKUP($AF50,NANS取り込みシート!$A:$P,6,FALSE))</f>
        <v/>
      </c>
      <c r="AL50" s="2" t="str">
        <f>IF($AF50="","",VLOOKUP($AF50,NANS取り込みシート!$A:$P,7,FALSE))</f>
        <v/>
      </c>
      <c r="AM50" s="2"/>
      <c r="AN50" s="2" t="str">
        <f>IF($AF50="","",VLOOKUP($AF50,NANS取り込みシート!$A:$P,9,FALSE))</f>
        <v/>
      </c>
      <c r="AO50" s="2" t="str">
        <f>IF($AF50="","",VLOOKUP($AF50,NANS取り込みシート!$A:$P,10,FALSE))</f>
        <v/>
      </c>
      <c r="AP50" s="2" t="str">
        <f>IF($AF50="","",VLOOKUP($AF50,NANS取り込みシート!$A:$P,11,FALSE))</f>
        <v/>
      </c>
      <c r="AQ50" s="2" t="str">
        <f>IF($AF50="","",VLOOKUP($AF50,NANS取り込みシート!$A:$P,12,FALSE))</f>
        <v/>
      </c>
      <c r="AR50" s="2" t="str">
        <f>IF($AF50="","",VLOOKUP($AF50,NANS取り込みシート!$A:$P,13,FALSE))</f>
        <v/>
      </c>
      <c r="AS50" s="9" t="str">
        <f>IF($AF50="","",VLOOKUP($AF50,NANS取り込みシート!$A:$P,14,FALSE))</f>
        <v/>
      </c>
      <c r="AT50" s="2"/>
      <c r="AU50" s="9" t="str">
        <f>IF($AF50="","",VLOOKUP($AF50,NANS取り込みシート!$A:$P,16,FALSE))</f>
        <v/>
      </c>
      <c r="AV50" s="2" t="str">
        <f>IF(データとりまとめシート!$E60="","",データとりまとめシート!$E60)</f>
        <v/>
      </c>
      <c r="AW50" s="2" t="str">
        <f>IF(データとりまとめシート!$G60="","",データとりまとめシート!$G60)</f>
        <v/>
      </c>
      <c r="AX50" s="2"/>
      <c r="AY50" s="2"/>
      <c r="AZ50" s="2" t="str">
        <f>IF(データとりまとめシート!$I60="","",データとりまとめシート!$I60)</f>
        <v/>
      </c>
      <c r="BA50" s="2" t="str">
        <f>IF(データとりまとめシート!$K60="","",データとりまとめシート!$K60)</f>
        <v/>
      </c>
      <c r="BB50" s="2"/>
      <c r="BC50" s="2"/>
    </row>
    <row r="51" spans="1:55">
      <c r="A51" s="2" t="str">
        <f>IF(選手情報入力シート!A51="","",選手情報入力シート!A51)</f>
        <v/>
      </c>
      <c r="B51" s="2" t="str">
        <f>IF($A51="","",所属情報入力シート!$A$2)</f>
        <v/>
      </c>
      <c r="C51" s="2"/>
      <c r="D51" s="2"/>
      <c r="E51" s="2" t="str">
        <f>IF($A51="","",VLOOKUP($A51,選手情報入力シート!$A$3:$M$246,2,FALSE))</f>
        <v/>
      </c>
      <c r="F51" s="2" t="str">
        <f>IF($A51="","",VLOOKUP($A51,選手情報入力シート!$A$3:$M$246,3,FALSE)&amp;" "&amp;VLOOKUP($A51,選手情報入力シート!$A$3:$M$246,4,FALSE))</f>
        <v/>
      </c>
      <c r="G51" s="2" t="str">
        <f>IF($A51="","",VLOOKUP($A51,選手情報入力シート!$A$3:$M$246,5,FALSE))</f>
        <v/>
      </c>
      <c r="H51" s="2"/>
      <c r="I51" s="2" t="str">
        <f>IF($A51="","",VLOOKUP($A51,選手情報入力シート!$A$3:$M$246,6,FALSE))</f>
        <v/>
      </c>
      <c r="J51" s="2" t="str">
        <f>IF($A51="","",VLOOKUP($A51,選手情報入力シート!$A$3:$M$246,7,FALSE))</f>
        <v/>
      </c>
      <c r="K51" s="2" t="str">
        <f>IF($A51="","",VLOOKUP($A51,選手情報入力シート!$A$3:$M$246,8,FALSE))</f>
        <v/>
      </c>
      <c r="L51" s="2" t="str">
        <f>IF($A51="","",VLOOKUP($A51,選手情報入力シート!$A$3:$M$246,9,FALSE))</f>
        <v/>
      </c>
      <c r="M51" s="2" t="str">
        <f>IF($A51="","",YEAR(VLOOKUP($A51,選手情報入力シート!$A$3:$M$246,10,FALSE)))</f>
        <v/>
      </c>
      <c r="N51" s="9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2"/>
      <c r="P51" s="2"/>
      <c r="AF51" s="2" t="str">
        <f>IF(データとりまとめシート!$A61="","",データとりまとめシート!$A61)</f>
        <v/>
      </c>
      <c r="AG51" s="2"/>
      <c r="AH51" s="2" t="str">
        <f>IF($AF51="","",VLOOKUP($AF51,NANS取り込みシート!$A:$P,2,FALSE))</f>
        <v/>
      </c>
      <c r="AI51" s="2"/>
      <c r="AJ51" s="2" t="str">
        <f>IF($AF51="","",VLOOKUP($AF51,NANS取り込みシート!$A:$P,5,FALSE))</f>
        <v/>
      </c>
      <c r="AK51" s="2" t="str">
        <f>IF($AF51="","",VLOOKUP($AF51,NANS取り込みシート!$A:$P,6,FALSE))</f>
        <v/>
      </c>
      <c r="AL51" s="2" t="str">
        <f>IF($AF51="","",VLOOKUP($AF51,NANS取り込みシート!$A:$P,7,FALSE))</f>
        <v/>
      </c>
      <c r="AM51" s="2"/>
      <c r="AN51" s="2" t="str">
        <f>IF($AF51="","",VLOOKUP($AF51,NANS取り込みシート!$A:$P,9,FALSE))</f>
        <v/>
      </c>
      <c r="AO51" s="2" t="str">
        <f>IF($AF51="","",VLOOKUP($AF51,NANS取り込みシート!$A:$P,10,FALSE))</f>
        <v/>
      </c>
      <c r="AP51" s="2" t="str">
        <f>IF($AF51="","",VLOOKUP($AF51,NANS取り込みシート!$A:$P,11,FALSE))</f>
        <v/>
      </c>
      <c r="AQ51" s="2" t="str">
        <f>IF($AF51="","",VLOOKUP($AF51,NANS取り込みシート!$A:$P,12,FALSE))</f>
        <v/>
      </c>
      <c r="AR51" s="2" t="str">
        <f>IF($AF51="","",VLOOKUP($AF51,NANS取り込みシート!$A:$P,13,FALSE))</f>
        <v/>
      </c>
      <c r="AS51" s="9" t="str">
        <f>IF($AF51="","",VLOOKUP($AF51,NANS取り込みシート!$A:$P,14,FALSE))</f>
        <v/>
      </c>
      <c r="AT51" s="2"/>
      <c r="AU51" s="9" t="str">
        <f>IF($AF51="","",VLOOKUP($AF51,NANS取り込みシート!$A:$P,16,FALSE))</f>
        <v/>
      </c>
      <c r="AV51" s="2" t="str">
        <f>IF(データとりまとめシート!$E61="","",データとりまとめシート!$E61)</f>
        <v/>
      </c>
      <c r="AW51" s="2" t="str">
        <f>IF(データとりまとめシート!$G61="","",データとりまとめシート!$G61)</f>
        <v/>
      </c>
      <c r="AX51" s="2"/>
      <c r="AY51" s="2"/>
      <c r="AZ51" s="2" t="str">
        <f>IF(データとりまとめシート!$I61="","",データとりまとめシート!$I61)</f>
        <v/>
      </c>
      <c r="BA51" s="2" t="str">
        <f>IF(データとりまとめシート!$K61="","",データとりまとめシート!$K61)</f>
        <v/>
      </c>
      <c r="BB51" s="2"/>
      <c r="BC51" s="2"/>
    </row>
    <row r="52" spans="1:55">
      <c r="A52" s="2" t="str">
        <f>IF(選手情報入力シート!A52="","",選手情報入力シート!A52)</f>
        <v/>
      </c>
      <c r="B52" s="2" t="str">
        <f>IF($A52="","",所属情報入力シート!$A$2)</f>
        <v/>
      </c>
      <c r="C52" s="2"/>
      <c r="D52" s="2"/>
      <c r="E52" s="2" t="str">
        <f>IF($A52="","",VLOOKUP($A52,選手情報入力シート!$A$3:$M$246,2,FALSE))</f>
        <v/>
      </c>
      <c r="F52" s="2" t="str">
        <f>IF($A52="","",VLOOKUP($A52,選手情報入力シート!$A$3:$M$246,3,FALSE)&amp;" "&amp;VLOOKUP($A52,選手情報入力シート!$A$3:$M$246,4,FALSE))</f>
        <v/>
      </c>
      <c r="G52" s="2" t="str">
        <f>IF($A52="","",VLOOKUP($A52,選手情報入力シート!$A$3:$M$246,5,FALSE))</f>
        <v/>
      </c>
      <c r="H52" s="2"/>
      <c r="I52" s="2" t="str">
        <f>IF($A52="","",VLOOKUP($A52,選手情報入力シート!$A$3:$M$246,6,FALSE))</f>
        <v/>
      </c>
      <c r="J52" s="2" t="str">
        <f>IF($A52="","",VLOOKUP($A52,選手情報入力シート!$A$3:$M$246,7,FALSE))</f>
        <v/>
      </c>
      <c r="K52" s="2" t="str">
        <f>IF($A52="","",VLOOKUP($A52,選手情報入力シート!$A$3:$M$246,8,FALSE))</f>
        <v/>
      </c>
      <c r="L52" s="2" t="str">
        <f>IF($A52="","",VLOOKUP($A52,選手情報入力シート!$A$3:$M$246,9,FALSE))</f>
        <v/>
      </c>
      <c r="M52" s="2" t="str">
        <f>IF($A52="","",YEAR(VLOOKUP($A52,選手情報入力シート!$A$3:$M$246,10,FALSE)))</f>
        <v/>
      </c>
      <c r="N52" s="9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2"/>
      <c r="P52" s="2"/>
      <c r="AF52" s="2" t="str">
        <f>IF(データとりまとめシート!$A62="","",データとりまとめシート!$A62)</f>
        <v/>
      </c>
      <c r="AG52" s="2"/>
      <c r="AH52" s="2" t="str">
        <f>IF($AF52="","",VLOOKUP($AF52,NANS取り込みシート!$A:$P,2,FALSE))</f>
        <v/>
      </c>
      <c r="AI52" s="2"/>
      <c r="AJ52" s="2" t="str">
        <f>IF($AF52="","",VLOOKUP($AF52,NANS取り込みシート!$A:$P,5,FALSE))</f>
        <v/>
      </c>
      <c r="AK52" s="2" t="str">
        <f>IF($AF52="","",VLOOKUP($AF52,NANS取り込みシート!$A:$P,6,FALSE))</f>
        <v/>
      </c>
      <c r="AL52" s="2" t="str">
        <f>IF($AF52="","",VLOOKUP($AF52,NANS取り込みシート!$A:$P,7,FALSE))</f>
        <v/>
      </c>
      <c r="AM52" s="2"/>
      <c r="AN52" s="2" t="str">
        <f>IF($AF52="","",VLOOKUP($AF52,NANS取り込みシート!$A:$P,9,FALSE))</f>
        <v/>
      </c>
      <c r="AO52" s="2" t="str">
        <f>IF($AF52="","",VLOOKUP($AF52,NANS取り込みシート!$A:$P,10,FALSE))</f>
        <v/>
      </c>
      <c r="AP52" s="2" t="str">
        <f>IF($AF52="","",VLOOKUP($AF52,NANS取り込みシート!$A:$P,11,FALSE))</f>
        <v/>
      </c>
      <c r="AQ52" s="2" t="str">
        <f>IF($AF52="","",VLOOKUP($AF52,NANS取り込みシート!$A:$P,12,FALSE))</f>
        <v/>
      </c>
      <c r="AR52" s="2" t="str">
        <f>IF($AF52="","",VLOOKUP($AF52,NANS取り込みシート!$A:$P,13,FALSE))</f>
        <v/>
      </c>
      <c r="AS52" s="9" t="str">
        <f>IF($AF52="","",VLOOKUP($AF52,NANS取り込みシート!$A:$P,14,FALSE))</f>
        <v/>
      </c>
      <c r="AT52" s="2"/>
      <c r="AU52" s="9" t="str">
        <f>IF($AF52="","",VLOOKUP($AF52,NANS取り込みシート!$A:$P,16,FALSE))</f>
        <v/>
      </c>
      <c r="AV52" s="2" t="str">
        <f>IF(データとりまとめシート!$E62="","",データとりまとめシート!$E62)</f>
        <v/>
      </c>
      <c r="AW52" s="2" t="str">
        <f>IF(データとりまとめシート!$G62="","",データとりまとめシート!$G62)</f>
        <v/>
      </c>
      <c r="AX52" s="2"/>
      <c r="AY52" s="2"/>
      <c r="AZ52" s="2" t="str">
        <f>IF(データとりまとめシート!$I62="","",データとりまとめシート!$I62)</f>
        <v/>
      </c>
      <c r="BA52" s="2" t="str">
        <f>IF(データとりまとめシート!$K62="","",データとりまとめシート!$K62)</f>
        <v/>
      </c>
      <c r="BB52" s="2"/>
      <c r="BC52" s="2"/>
    </row>
    <row r="53" spans="1:55">
      <c r="A53" s="2" t="str">
        <f>IF(選手情報入力シート!A53="","",選手情報入力シート!A53)</f>
        <v/>
      </c>
      <c r="B53" s="2" t="str">
        <f>IF($A53="","",所属情報入力シート!$A$2)</f>
        <v/>
      </c>
      <c r="C53" s="2"/>
      <c r="D53" s="2"/>
      <c r="E53" s="2" t="str">
        <f>IF($A53="","",VLOOKUP($A53,選手情報入力シート!$A$3:$M$246,2,FALSE))</f>
        <v/>
      </c>
      <c r="F53" s="2" t="str">
        <f>IF($A53="","",VLOOKUP($A53,選手情報入力シート!$A$3:$M$246,3,FALSE)&amp;" "&amp;VLOOKUP($A53,選手情報入力シート!$A$3:$M$246,4,FALSE))</f>
        <v/>
      </c>
      <c r="G53" s="2" t="str">
        <f>IF($A53="","",VLOOKUP($A53,選手情報入力シート!$A$3:$M$246,5,FALSE))</f>
        <v/>
      </c>
      <c r="H53" s="2"/>
      <c r="I53" s="2" t="str">
        <f>IF($A53="","",VLOOKUP($A53,選手情報入力シート!$A$3:$M$246,6,FALSE))</f>
        <v/>
      </c>
      <c r="J53" s="2" t="str">
        <f>IF($A53="","",VLOOKUP($A53,選手情報入力シート!$A$3:$M$246,7,FALSE))</f>
        <v/>
      </c>
      <c r="K53" s="2" t="str">
        <f>IF($A53="","",VLOOKUP($A53,選手情報入力シート!$A$3:$M$246,8,FALSE))</f>
        <v/>
      </c>
      <c r="L53" s="2" t="str">
        <f>IF($A53="","",VLOOKUP($A53,選手情報入力シート!$A$3:$M$246,9,FALSE))</f>
        <v/>
      </c>
      <c r="M53" s="2" t="str">
        <f>IF($A53="","",YEAR(VLOOKUP($A53,選手情報入力シート!$A$3:$M$246,10,FALSE)))</f>
        <v/>
      </c>
      <c r="N53" s="9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2"/>
      <c r="P53" s="2"/>
      <c r="AF53" s="2" t="str">
        <f>IF(データとりまとめシート!$A63="","",データとりまとめシート!$A63)</f>
        <v/>
      </c>
      <c r="AG53" s="2"/>
      <c r="AH53" s="2" t="str">
        <f>IF($AF53="","",VLOOKUP($AF53,NANS取り込みシート!$A:$P,2,FALSE))</f>
        <v/>
      </c>
      <c r="AI53" s="2"/>
      <c r="AJ53" s="2" t="str">
        <f>IF($AF53="","",VLOOKUP($AF53,NANS取り込みシート!$A:$P,5,FALSE))</f>
        <v/>
      </c>
      <c r="AK53" s="2" t="str">
        <f>IF($AF53="","",VLOOKUP($AF53,NANS取り込みシート!$A:$P,6,FALSE))</f>
        <v/>
      </c>
      <c r="AL53" s="2" t="str">
        <f>IF($AF53="","",VLOOKUP($AF53,NANS取り込みシート!$A:$P,7,FALSE))</f>
        <v/>
      </c>
      <c r="AM53" s="2"/>
      <c r="AN53" s="2" t="str">
        <f>IF($AF53="","",VLOOKUP($AF53,NANS取り込みシート!$A:$P,9,FALSE))</f>
        <v/>
      </c>
      <c r="AO53" s="2" t="str">
        <f>IF($AF53="","",VLOOKUP($AF53,NANS取り込みシート!$A:$P,10,FALSE))</f>
        <v/>
      </c>
      <c r="AP53" s="2" t="str">
        <f>IF($AF53="","",VLOOKUP($AF53,NANS取り込みシート!$A:$P,11,FALSE))</f>
        <v/>
      </c>
      <c r="AQ53" s="2" t="str">
        <f>IF($AF53="","",VLOOKUP($AF53,NANS取り込みシート!$A:$P,12,FALSE))</f>
        <v/>
      </c>
      <c r="AR53" s="2" t="str">
        <f>IF($AF53="","",VLOOKUP($AF53,NANS取り込みシート!$A:$P,13,FALSE))</f>
        <v/>
      </c>
      <c r="AS53" s="9" t="str">
        <f>IF($AF53="","",VLOOKUP($AF53,NANS取り込みシート!$A:$P,14,FALSE))</f>
        <v/>
      </c>
      <c r="AT53" s="2"/>
      <c r="AU53" s="9" t="str">
        <f>IF($AF53="","",VLOOKUP($AF53,NANS取り込みシート!$A:$P,16,FALSE))</f>
        <v/>
      </c>
      <c r="AV53" s="2" t="str">
        <f>IF(データとりまとめシート!$E63="","",データとりまとめシート!$E63)</f>
        <v/>
      </c>
      <c r="AW53" s="2" t="str">
        <f>IF(データとりまとめシート!$G63="","",データとりまとめシート!$G63)</f>
        <v/>
      </c>
      <c r="AX53" s="2"/>
      <c r="AY53" s="2"/>
      <c r="AZ53" s="2" t="str">
        <f>IF(データとりまとめシート!$I63="","",データとりまとめシート!$I63)</f>
        <v/>
      </c>
      <c r="BA53" s="2" t="str">
        <f>IF(データとりまとめシート!$K63="","",データとりまとめシート!$K63)</f>
        <v/>
      </c>
      <c r="BB53" s="2"/>
      <c r="BC53" s="2"/>
    </row>
    <row r="54" spans="1:55">
      <c r="A54" s="2" t="str">
        <f>IF(選手情報入力シート!A54="","",選手情報入力シート!A54)</f>
        <v/>
      </c>
      <c r="B54" s="2" t="str">
        <f>IF($A54="","",所属情報入力シート!$A$2)</f>
        <v/>
      </c>
      <c r="C54" s="2"/>
      <c r="D54" s="2"/>
      <c r="E54" s="2" t="str">
        <f>IF($A54="","",VLOOKUP($A54,選手情報入力シート!$A$3:$M$246,2,FALSE))</f>
        <v/>
      </c>
      <c r="F54" s="2" t="str">
        <f>IF($A54="","",VLOOKUP($A54,選手情報入力シート!$A$3:$M$246,3,FALSE)&amp;" "&amp;VLOOKUP($A54,選手情報入力シート!$A$3:$M$246,4,FALSE))</f>
        <v/>
      </c>
      <c r="G54" s="2" t="str">
        <f>IF($A54="","",VLOOKUP($A54,選手情報入力シート!$A$3:$M$246,5,FALSE))</f>
        <v/>
      </c>
      <c r="H54" s="2"/>
      <c r="I54" s="2" t="str">
        <f>IF($A54="","",VLOOKUP($A54,選手情報入力シート!$A$3:$M$246,6,FALSE))</f>
        <v/>
      </c>
      <c r="J54" s="2" t="str">
        <f>IF($A54="","",VLOOKUP($A54,選手情報入力シート!$A$3:$M$246,7,FALSE))</f>
        <v/>
      </c>
      <c r="K54" s="2" t="str">
        <f>IF($A54="","",VLOOKUP($A54,選手情報入力シート!$A$3:$M$246,8,FALSE))</f>
        <v/>
      </c>
      <c r="L54" s="2" t="str">
        <f>IF($A54="","",VLOOKUP($A54,選手情報入力シート!$A$3:$M$246,9,FALSE))</f>
        <v/>
      </c>
      <c r="M54" s="2" t="str">
        <f>IF($A54="","",YEAR(VLOOKUP($A54,選手情報入力シート!$A$3:$M$246,10,FALSE)))</f>
        <v/>
      </c>
      <c r="N54" s="9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2"/>
      <c r="P54" s="2"/>
      <c r="AF54" s="2" t="str">
        <f>IF(データとりまとめシート!$A64="","",データとりまとめシート!$A64)</f>
        <v/>
      </c>
      <c r="AG54" s="2"/>
      <c r="AH54" s="2" t="str">
        <f>IF($AF54="","",VLOOKUP($AF54,NANS取り込みシート!$A:$P,2,FALSE))</f>
        <v/>
      </c>
      <c r="AI54" s="2"/>
      <c r="AJ54" s="2" t="str">
        <f>IF($AF54="","",VLOOKUP($AF54,NANS取り込みシート!$A:$P,5,FALSE))</f>
        <v/>
      </c>
      <c r="AK54" s="2" t="str">
        <f>IF($AF54="","",VLOOKUP($AF54,NANS取り込みシート!$A:$P,6,FALSE))</f>
        <v/>
      </c>
      <c r="AL54" s="2" t="str">
        <f>IF($AF54="","",VLOOKUP($AF54,NANS取り込みシート!$A:$P,7,FALSE))</f>
        <v/>
      </c>
      <c r="AM54" s="2"/>
      <c r="AN54" s="2" t="str">
        <f>IF($AF54="","",VLOOKUP($AF54,NANS取り込みシート!$A:$P,9,FALSE))</f>
        <v/>
      </c>
      <c r="AO54" s="2" t="str">
        <f>IF($AF54="","",VLOOKUP($AF54,NANS取り込みシート!$A:$P,10,FALSE))</f>
        <v/>
      </c>
      <c r="AP54" s="2" t="str">
        <f>IF($AF54="","",VLOOKUP($AF54,NANS取り込みシート!$A:$P,11,FALSE))</f>
        <v/>
      </c>
      <c r="AQ54" s="2" t="str">
        <f>IF($AF54="","",VLOOKUP($AF54,NANS取り込みシート!$A:$P,12,FALSE))</f>
        <v/>
      </c>
      <c r="AR54" s="2" t="str">
        <f>IF($AF54="","",VLOOKUP($AF54,NANS取り込みシート!$A:$P,13,FALSE))</f>
        <v/>
      </c>
      <c r="AS54" s="9" t="str">
        <f>IF($AF54="","",VLOOKUP($AF54,NANS取り込みシート!$A:$P,14,FALSE))</f>
        <v/>
      </c>
      <c r="AT54" s="2"/>
      <c r="AU54" s="9" t="str">
        <f>IF($AF54="","",VLOOKUP($AF54,NANS取り込みシート!$A:$P,16,FALSE))</f>
        <v/>
      </c>
      <c r="AV54" s="2" t="str">
        <f>IF(データとりまとめシート!$E64="","",データとりまとめシート!$E64)</f>
        <v/>
      </c>
      <c r="AW54" s="2" t="str">
        <f>IF(データとりまとめシート!$G64="","",データとりまとめシート!$G64)</f>
        <v/>
      </c>
      <c r="AX54" s="2"/>
      <c r="AY54" s="2"/>
      <c r="AZ54" s="2" t="str">
        <f>IF(データとりまとめシート!$I64="","",データとりまとめシート!$I64)</f>
        <v/>
      </c>
      <c r="BA54" s="2" t="str">
        <f>IF(データとりまとめシート!$K64="","",データとりまとめシート!$K64)</f>
        <v/>
      </c>
      <c r="BB54" s="2"/>
      <c r="BC54" s="2"/>
    </row>
    <row r="55" spans="1:55">
      <c r="A55" s="2" t="str">
        <f>IF(選手情報入力シート!A55="","",選手情報入力シート!A55)</f>
        <v/>
      </c>
      <c r="B55" s="2" t="str">
        <f>IF($A55="","",所属情報入力シート!$A$2)</f>
        <v/>
      </c>
      <c r="C55" s="2"/>
      <c r="D55" s="2"/>
      <c r="E55" s="2" t="str">
        <f>IF($A55="","",VLOOKUP($A55,選手情報入力シート!$A$3:$M$246,2,FALSE))</f>
        <v/>
      </c>
      <c r="F55" s="2" t="str">
        <f>IF($A55="","",VLOOKUP($A55,選手情報入力シート!$A$3:$M$246,3,FALSE)&amp;" "&amp;VLOOKUP($A55,選手情報入力シート!$A$3:$M$246,4,FALSE))</f>
        <v/>
      </c>
      <c r="G55" s="2" t="str">
        <f>IF($A55="","",VLOOKUP($A55,選手情報入力シート!$A$3:$M$246,5,FALSE))</f>
        <v/>
      </c>
      <c r="H55" s="2"/>
      <c r="I55" s="2" t="str">
        <f>IF($A55="","",VLOOKUP($A55,選手情報入力シート!$A$3:$M$246,6,FALSE))</f>
        <v/>
      </c>
      <c r="J55" s="2" t="str">
        <f>IF($A55="","",VLOOKUP($A55,選手情報入力シート!$A$3:$M$246,7,FALSE))</f>
        <v/>
      </c>
      <c r="K55" s="2" t="str">
        <f>IF($A55="","",VLOOKUP($A55,選手情報入力シート!$A$3:$M$246,8,FALSE))</f>
        <v/>
      </c>
      <c r="L55" s="2" t="str">
        <f>IF($A55="","",VLOOKUP($A55,選手情報入力シート!$A$3:$M$246,9,FALSE))</f>
        <v/>
      </c>
      <c r="M55" s="2" t="str">
        <f>IF($A55="","",YEAR(VLOOKUP($A55,選手情報入力シート!$A$3:$M$246,10,FALSE)))</f>
        <v/>
      </c>
      <c r="N55" s="9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2"/>
      <c r="P55" s="2"/>
      <c r="AF55" s="2" t="str">
        <f>IF(データとりまとめシート!$A65="","",データとりまとめシート!$A65)</f>
        <v/>
      </c>
      <c r="AG55" s="2"/>
      <c r="AH55" s="2" t="str">
        <f>IF($AF55="","",VLOOKUP($AF55,NANS取り込みシート!$A:$P,2,FALSE))</f>
        <v/>
      </c>
      <c r="AI55" s="2"/>
      <c r="AJ55" s="2" t="str">
        <f>IF($AF55="","",VLOOKUP($AF55,NANS取り込みシート!$A:$P,5,FALSE))</f>
        <v/>
      </c>
      <c r="AK55" s="2" t="str">
        <f>IF($AF55="","",VLOOKUP($AF55,NANS取り込みシート!$A:$P,6,FALSE))</f>
        <v/>
      </c>
      <c r="AL55" s="2" t="str">
        <f>IF($AF55="","",VLOOKUP($AF55,NANS取り込みシート!$A:$P,7,FALSE))</f>
        <v/>
      </c>
      <c r="AM55" s="2"/>
      <c r="AN55" s="2" t="str">
        <f>IF($AF55="","",VLOOKUP($AF55,NANS取り込みシート!$A:$P,9,FALSE))</f>
        <v/>
      </c>
      <c r="AO55" s="2" t="str">
        <f>IF($AF55="","",VLOOKUP($AF55,NANS取り込みシート!$A:$P,10,FALSE))</f>
        <v/>
      </c>
      <c r="AP55" s="2" t="str">
        <f>IF($AF55="","",VLOOKUP($AF55,NANS取り込みシート!$A:$P,11,FALSE))</f>
        <v/>
      </c>
      <c r="AQ55" s="2" t="str">
        <f>IF($AF55="","",VLOOKUP($AF55,NANS取り込みシート!$A:$P,12,FALSE))</f>
        <v/>
      </c>
      <c r="AR55" s="2" t="str">
        <f>IF($AF55="","",VLOOKUP($AF55,NANS取り込みシート!$A:$P,13,FALSE))</f>
        <v/>
      </c>
      <c r="AS55" s="9" t="str">
        <f>IF($AF55="","",VLOOKUP($AF55,NANS取り込みシート!$A:$P,14,FALSE))</f>
        <v/>
      </c>
      <c r="AT55" s="2"/>
      <c r="AU55" s="9" t="str">
        <f>IF($AF55="","",VLOOKUP($AF55,NANS取り込みシート!$A:$P,16,FALSE))</f>
        <v/>
      </c>
      <c r="AV55" s="2" t="str">
        <f>IF(データとりまとめシート!$E65="","",データとりまとめシート!$E65)</f>
        <v/>
      </c>
      <c r="AW55" s="2" t="str">
        <f>IF(データとりまとめシート!$G65="","",データとりまとめシート!$G65)</f>
        <v/>
      </c>
      <c r="AX55" s="2"/>
      <c r="AY55" s="2"/>
      <c r="AZ55" s="2" t="str">
        <f>IF(データとりまとめシート!$I65="","",データとりまとめシート!$I65)</f>
        <v/>
      </c>
      <c r="BA55" s="2" t="str">
        <f>IF(データとりまとめシート!$K65="","",データとりまとめシート!$K65)</f>
        <v/>
      </c>
      <c r="BB55" s="2"/>
      <c r="BC55" s="2"/>
    </row>
    <row r="56" spans="1:55">
      <c r="A56" s="2" t="str">
        <f>IF(選手情報入力シート!A56="","",選手情報入力シート!A56)</f>
        <v/>
      </c>
      <c r="B56" s="2" t="str">
        <f>IF($A56="","",所属情報入力シート!$A$2)</f>
        <v/>
      </c>
      <c r="C56" s="2"/>
      <c r="D56" s="2"/>
      <c r="E56" s="2" t="str">
        <f>IF($A56="","",VLOOKUP($A56,選手情報入力シート!$A$3:$M$246,2,FALSE))</f>
        <v/>
      </c>
      <c r="F56" s="2" t="str">
        <f>IF($A56="","",VLOOKUP($A56,選手情報入力シート!$A$3:$M$246,3,FALSE)&amp;" "&amp;VLOOKUP($A56,選手情報入力シート!$A$3:$M$246,4,FALSE))</f>
        <v/>
      </c>
      <c r="G56" s="2" t="str">
        <f>IF($A56="","",VLOOKUP($A56,選手情報入力シート!$A$3:$M$246,5,FALSE))</f>
        <v/>
      </c>
      <c r="H56" s="2"/>
      <c r="I56" s="2" t="str">
        <f>IF($A56="","",VLOOKUP($A56,選手情報入力シート!$A$3:$M$246,6,FALSE))</f>
        <v/>
      </c>
      <c r="J56" s="2" t="str">
        <f>IF($A56="","",VLOOKUP($A56,選手情報入力シート!$A$3:$M$246,7,FALSE))</f>
        <v/>
      </c>
      <c r="K56" s="2" t="str">
        <f>IF($A56="","",VLOOKUP($A56,選手情報入力シート!$A$3:$M$246,8,FALSE))</f>
        <v/>
      </c>
      <c r="L56" s="2" t="str">
        <f>IF($A56="","",VLOOKUP($A56,選手情報入力シート!$A$3:$M$246,9,FALSE))</f>
        <v/>
      </c>
      <c r="M56" s="2" t="str">
        <f>IF($A56="","",YEAR(VLOOKUP($A56,選手情報入力シート!$A$3:$M$246,10,FALSE)))</f>
        <v/>
      </c>
      <c r="N56" s="9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2"/>
      <c r="P56" s="2"/>
      <c r="AF56" s="2" t="str">
        <f>IF(データとりまとめシート!$A66="","",データとりまとめシート!$A66)</f>
        <v/>
      </c>
      <c r="AG56" s="2"/>
      <c r="AH56" s="2" t="str">
        <f>IF($AF56="","",VLOOKUP($AF56,NANS取り込みシート!$A:$P,2,FALSE))</f>
        <v/>
      </c>
      <c r="AI56" s="2"/>
      <c r="AJ56" s="2" t="str">
        <f>IF($AF56="","",VLOOKUP($AF56,NANS取り込みシート!$A:$P,5,FALSE))</f>
        <v/>
      </c>
      <c r="AK56" s="2" t="str">
        <f>IF($AF56="","",VLOOKUP($AF56,NANS取り込みシート!$A:$P,6,FALSE))</f>
        <v/>
      </c>
      <c r="AL56" s="2" t="str">
        <f>IF($AF56="","",VLOOKUP($AF56,NANS取り込みシート!$A:$P,7,FALSE))</f>
        <v/>
      </c>
      <c r="AM56" s="2"/>
      <c r="AN56" s="2" t="str">
        <f>IF($AF56="","",VLOOKUP($AF56,NANS取り込みシート!$A:$P,9,FALSE))</f>
        <v/>
      </c>
      <c r="AO56" s="2" t="str">
        <f>IF($AF56="","",VLOOKUP($AF56,NANS取り込みシート!$A:$P,10,FALSE))</f>
        <v/>
      </c>
      <c r="AP56" s="2" t="str">
        <f>IF($AF56="","",VLOOKUP($AF56,NANS取り込みシート!$A:$P,11,FALSE))</f>
        <v/>
      </c>
      <c r="AQ56" s="2" t="str">
        <f>IF($AF56="","",VLOOKUP($AF56,NANS取り込みシート!$A:$P,12,FALSE))</f>
        <v/>
      </c>
      <c r="AR56" s="2" t="str">
        <f>IF($AF56="","",VLOOKUP($AF56,NANS取り込みシート!$A:$P,13,FALSE))</f>
        <v/>
      </c>
      <c r="AS56" s="9" t="str">
        <f>IF($AF56="","",VLOOKUP($AF56,NANS取り込みシート!$A:$P,14,FALSE))</f>
        <v/>
      </c>
      <c r="AT56" s="2"/>
      <c r="AU56" s="9" t="str">
        <f>IF($AF56="","",VLOOKUP($AF56,NANS取り込みシート!$A:$P,16,FALSE))</f>
        <v/>
      </c>
      <c r="AV56" s="2" t="str">
        <f>IF(データとりまとめシート!$E66="","",データとりまとめシート!$E66)</f>
        <v/>
      </c>
      <c r="AW56" s="2" t="str">
        <f>IF(データとりまとめシート!$G66="","",データとりまとめシート!$G66)</f>
        <v/>
      </c>
      <c r="AX56" s="2"/>
      <c r="AY56" s="2"/>
      <c r="AZ56" s="2" t="str">
        <f>IF(データとりまとめシート!$I66="","",データとりまとめシート!$I66)</f>
        <v/>
      </c>
      <c r="BA56" s="2" t="str">
        <f>IF(データとりまとめシート!$K66="","",データとりまとめシート!$K66)</f>
        <v/>
      </c>
      <c r="BB56" s="2"/>
      <c r="BC56" s="2"/>
    </row>
    <row r="57" spans="1:55">
      <c r="A57" s="2" t="str">
        <f>IF(選手情報入力シート!A57="","",選手情報入力シート!A57)</f>
        <v/>
      </c>
      <c r="B57" s="2" t="str">
        <f>IF($A57="","",所属情報入力シート!$A$2)</f>
        <v/>
      </c>
      <c r="C57" s="2"/>
      <c r="D57" s="2"/>
      <c r="E57" s="2" t="str">
        <f>IF($A57="","",VLOOKUP($A57,選手情報入力シート!$A$3:$M$246,2,FALSE))</f>
        <v/>
      </c>
      <c r="F57" s="2" t="str">
        <f>IF($A57="","",VLOOKUP($A57,選手情報入力シート!$A$3:$M$246,3,FALSE)&amp;" "&amp;VLOOKUP($A57,選手情報入力シート!$A$3:$M$246,4,FALSE))</f>
        <v/>
      </c>
      <c r="G57" s="2" t="str">
        <f>IF($A57="","",VLOOKUP($A57,選手情報入力シート!$A$3:$M$246,5,FALSE))</f>
        <v/>
      </c>
      <c r="H57" s="2"/>
      <c r="I57" s="2" t="str">
        <f>IF($A57="","",VLOOKUP($A57,選手情報入力シート!$A$3:$M$246,6,FALSE))</f>
        <v/>
      </c>
      <c r="J57" s="2" t="str">
        <f>IF($A57="","",VLOOKUP($A57,選手情報入力シート!$A$3:$M$246,7,FALSE))</f>
        <v/>
      </c>
      <c r="K57" s="2" t="str">
        <f>IF($A57="","",VLOOKUP($A57,選手情報入力シート!$A$3:$M$246,8,FALSE))</f>
        <v/>
      </c>
      <c r="L57" s="2" t="str">
        <f>IF($A57="","",VLOOKUP($A57,選手情報入力シート!$A$3:$M$246,9,FALSE))</f>
        <v/>
      </c>
      <c r="M57" s="2" t="str">
        <f>IF($A57="","",YEAR(VLOOKUP($A57,選手情報入力シート!$A$3:$M$246,10,FALSE)))</f>
        <v/>
      </c>
      <c r="N57" s="9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2"/>
      <c r="P57" s="2"/>
      <c r="AF57" s="2" t="str">
        <f>IF(データとりまとめシート!$A67="","",データとりまとめシート!$A67)</f>
        <v/>
      </c>
      <c r="AG57" s="2"/>
      <c r="AH57" s="2" t="str">
        <f>IF($AF57="","",VLOOKUP($AF57,NANS取り込みシート!$A:$P,2,FALSE))</f>
        <v/>
      </c>
      <c r="AI57" s="2"/>
      <c r="AJ57" s="2" t="str">
        <f>IF($AF57="","",VLOOKUP($AF57,NANS取り込みシート!$A:$P,5,FALSE))</f>
        <v/>
      </c>
      <c r="AK57" s="2" t="str">
        <f>IF($AF57="","",VLOOKUP($AF57,NANS取り込みシート!$A:$P,6,FALSE))</f>
        <v/>
      </c>
      <c r="AL57" s="2" t="str">
        <f>IF($AF57="","",VLOOKUP($AF57,NANS取り込みシート!$A:$P,7,FALSE))</f>
        <v/>
      </c>
      <c r="AM57" s="2"/>
      <c r="AN57" s="2" t="str">
        <f>IF($AF57="","",VLOOKUP($AF57,NANS取り込みシート!$A:$P,9,FALSE))</f>
        <v/>
      </c>
      <c r="AO57" s="2" t="str">
        <f>IF($AF57="","",VLOOKUP($AF57,NANS取り込みシート!$A:$P,10,FALSE))</f>
        <v/>
      </c>
      <c r="AP57" s="2" t="str">
        <f>IF($AF57="","",VLOOKUP($AF57,NANS取り込みシート!$A:$P,11,FALSE))</f>
        <v/>
      </c>
      <c r="AQ57" s="2" t="str">
        <f>IF($AF57="","",VLOOKUP($AF57,NANS取り込みシート!$A:$P,12,FALSE))</f>
        <v/>
      </c>
      <c r="AR57" s="2" t="str">
        <f>IF($AF57="","",VLOOKUP($AF57,NANS取り込みシート!$A:$P,13,FALSE))</f>
        <v/>
      </c>
      <c r="AS57" s="9" t="str">
        <f>IF($AF57="","",VLOOKUP($AF57,NANS取り込みシート!$A:$P,14,FALSE))</f>
        <v/>
      </c>
      <c r="AT57" s="2"/>
      <c r="AU57" s="9" t="str">
        <f>IF($AF57="","",VLOOKUP($AF57,NANS取り込みシート!$A:$P,16,FALSE))</f>
        <v/>
      </c>
      <c r="AV57" s="2" t="str">
        <f>IF(データとりまとめシート!$E67="","",データとりまとめシート!$E67)</f>
        <v/>
      </c>
      <c r="AW57" s="2" t="str">
        <f>IF(データとりまとめシート!$G67="","",データとりまとめシート!$G67)</f>
        <v/>
      </c>
      <c r="AX57" s="2"/>
      <c r="AY57" s="2"/>
      <c r="AZ57" s="2" t="str">
        <f>IF(データとりまとめシート!$I67="","",データとりまとめシート!$I67)</f>
        <v/>
      </c>
      <c r="BA57" s="2" t="str">
        <f>IF(データとりまとめシート!$K67="","",データとりまとめシート!$K67)</f>
        <v/>
      </c>
      <c r="BB57" s="2"/>
      <c r="BC57" s="2"/>
    </row>
    <row r="58" spans="1:55">
      <c r="A58" s="2" t="str">
        <f>IF(選手情報入力シート!A58="","",選手情報入力シート!A58)</f>
        <v/>
      </c>
      <c r="B58" s="2" t="str">
        <f>IF($A58="","",所属情報入力シート!$A$2)</f>
        <v/>
      </c>
      <c r="C58" s="2"/>
      <c r="D58" s="2"/>
      <c r="E58" s="2" t="str">
        <f>IF($A58="","",VLOOKUP($A58,選手情報入力シート!$A$3:$M$246,2,FALSE))</f>
        <v/>
      </c>
      <c r="F58" s="2" t="str">
        <f>IF($A58="","",VLOOKUP($A58,選手情報入力シート!$A$3:$M$246,3,FALSE)&amp;" "&amp;VLOOKUP($A58,選手情報入力シート!$A$3:$M$246,4,FALSE))</f>
        <v/>
      </c>
      <c r="G58" s="2" t="str">
        <f>IF($A58="","",VLOOKUP($A58,選手情報入力シート!$A$3:$M$246,5,FALSE))</f>
        <v/>
      </c>
      <c r="H58" s="2"/>
      <c r="I58" s="2" t="str">
        <f>IF($A58="","",VLOOKUP($A58,選手情報入力シート!$A$3:$M$246,6,FALSE))</f>
        <v/>
      </c>
      <c r="J58" s="2" t="str">
        <f>IF($A58="","",VLOOKUP($A58,選手情報入力シート!$A$3:$M$246,7,FALSE))</f>
        <v/>
      </c>
      <c r="K58" s="2" t="str">
        <f>IF($A58="","",VLOOKUP($A58,選手情報入力シート!$A$3:$M$246,8,FALSE))</f>
        <v/>
      </c>
      <c r="L58" s="2" t="str">
        <f>IF($A58="","",VLOOKUP($A58,選手情報入力シート!$A$3:$M$246,9,FALSE))</f>
        <v/>
      </c>
      <c r="M58" s="2" t="str">
        <f>IF($A58="","",YEAR(VLOOKUP($A58,選手情報入力シート!$A$3:$M$246,10,FALSE)))</f>
        <v/>
      </c>
      <c r="N58" s="9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2"/>
      <c r="P58" s="2"/>
      <c r="AF58" s="2" t="str">
        <f>IF(データとりまとめシート!$A68="","",データとりまとめシート!$A68)</f>
        <v/>
      </c>
      <c r="AG58" s="2"/>
      <c r="AH58" s="2" t="str">
        <f>IF($AF58="","",VLOOKUP($AF58,NANS取り込みシート!$A:$P,2,FALSE))</f>
        <v/>
      </c>
      <c r="AI58" s="2"/>
      <c r="AJ58" s="2" t="str">
        <f>IF($AF58="","",VLOOKUP($AF58,NANS取り込みシート!$A:$P,5,FALSE))</f>
        <v/>
      </c>
      <c r="AK58" s="2" t="str">
        <f>IF($AF58="","",VLOOKUP($AF58,NANS取り込みシート!$A:$P,6,FALSE))</f>
        <v/>
      </c>
      <c r="AL58" s="2" t="str">
        <f>IF($AF58="","",VLOOKUP($AF58,NANS取り込みシート!$A:$P,7,FALSE))</f>
        <v/>
      </c>
      <c r="AM58" s="2"/>
      <c r="AN58" s="2" t="str">
        <f>IF($AF58="","",VLOOKUP($AF58,NANS取り込みシート!$A:$P,9,FALSE))</f>
        <v/>
      </c>
      <c r="AO58" s="2" t="str">
        <f>IF($AF58="","",VLOOKUP($AF58,NANS取り込みシート!$A:$P,10,FALSE))</f>
        <v/>
      </c>
      <c r="AP58" s="2" t="str">
        <f>IF($AF58="","",VLOOKUP($AF58,NANS取り込みシート!$A:$P,11,FALSE))</f>
        <v/>
      </c>
      <c r="AQ58" s="2" t="str">
        <f>IF($AF58="","",VLOOKUP($AF58,NANS取り込みシート!$A:$P,12,FALSE))</f>
        <v/>
      </c>
      <c r="AR58" s="2" t="str">
        <f>IF($AF58="","",VLOOKUP($AF58,NANS取り込みシート!$A:$P,13,FALSE))</f>
        <v/>
      </c>
      <c r="AS58" s="9" t="str">
        <f>IF($AF58="","",VLOOKUP($AF58,NANS取り込みシート!$A:$P,14,FALSE))</f>
        <v/>
      </c>
      <c r="AT58" s="2"/>
      <c r="AU58" s="9" t="str">
        <f>IF($AF58="","",VLOOKUP($AF58,NANS取り込みシート!$A:$P,16,FALSE))</f>
        <v/>
      </c>
      <c r="AV58" s="2" t="str">
        <f>IF(データとりまとめシート!$E68="","",データとりまとめシート!$E68)</f>
        <v/>
      </c>
      <c r="AW58" s="2" t="str">
        <f>IF(データとりまとめシート!$G68="","",データとりまとめシート!$G68)</f>
        <v/>
      </c>
      <c r="AX58" s="2"/>
      <c r="AY58" s="2"/>
      <c r="AZ58" s="2" t="str">
        <f>IF(データとりまとめシート!$I68="","",データとりまとめシート!$I68)</f>
        <v/>
      </c>
      <c r="BA58" s="2" t="str">
        <f>IF(データとりまとめシート!$K68="","",データとりまとめシート!$K68)</f>
        <v/>
      </c>
      <c r="BB58" s="2"/>
      <c r="BC58" s="2"/>
    </row>
    <row r="59" spans="1:55">
      <c r="A59" s="2" t="str">
        <f>IF(選手情報入力シート!A59="","",選手情報入力シート!A59)</f>
        <v/>
      </c>
      <c r="B59" s="2" t="str">
        <f>IF($A59="","",所属情報入力シート!$A$2)</f>
        <v/>
      </c>
      <c r="C59" s="2"/>
      <c r="D59" s="2"/>
      <c r="E59" s="2" t="str">
        <f>IF($A59="","",VLOOKUP($A59,選手情報入力シート!$A$3:$M$246,2,FALSE))</f>
        <v/>
      </c>
      <c r="F59" s="2" t="str">
        <f>IF($A59="","",VLOOKUP($A59,選手情報入力シート!$A$3:$M$246,3,FALSE)&amp;" "&amp;VLOOKUP($A59,選手情報入力シート!$A$3:$M$246,4,FALSE))</f>
        <v/>
      </c>
      <c r="G59" s="2" t="str">
        <f>IF($A59="","",VLOOKUP($A59,選手情報入力シート!$A$3:$M$246,5,FALSE))</f>
        <v/>
      </c>
      <c r="H59" s="2"/>
      <c r="I59" s="2" t="str">
        <f>IF($A59="","",VLOOKUP($A59,選手情報入力シート!$A$3:$M$246,6,FALSE))</f>
        <v/>
      </c>
      <c r="J59" s="2" t="str">
        <f>IF($A59="","",VLOOKUP($A59,選手情報入力シート!$A$3:$M$246,7,FALSE))</f>
        <v/>
      </c>
      <c r="K59" s="2" t="str">
        <f>IF($A59="","",VLOOKUP($A59,選手情報入力シート!$A$3:$M$246,8,FALSE))</f>
        <v/>
      </c>
      <c r="L59" s="2" t="str">
        <f>IF($A59="","",VLOOKUP($A59,選手情報入力シート!$A$3:$M$246,9,FALSE))</f>
        <v/>
      </c>
      <c r="M59" s="2" t="str">
        <f>IF($A59="","",YEAR(VLOOKUP($A59,選手情報入力シート!$A$3:$M$246,10,FALSE)))</f>
        <v/>
      </c>
      <c r="N59" s="9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2"/>
      <c r="P59" s="2"/>
      <c r="AF59" s="2" t="str">
        <f>IF(データとりまとめシート!$A69="","",データとりまとめシート!$A69)</f>
        <v/>
      </c>
      <c r="AG59" s="2"/>
      <c r="AH59" s="2" t="str">
        <f>IF($AF59="","",VLOOKUP($AF59,NANS取り込みシート!$A:$P,2,FALSE))</f>
        <v/>
      </c>
      <c r="AI59" s="2"/>
      <c r="AJ59" s="2" t="str">
        <f>IF($AF59="","",VLOOKUP($AF59,NANS取り込みシート!$A:$P,5,FALSE))</f>
        <v/>
      </c>
      <c r="AK59" s="2" t="str">
        <f>IF($AF59="","",VLOOKUP($AF59,NANS取り込みシート!$A:$P,6,FALSE))</f>
        <v/>
      </c>
      <c r="AL59" s="2" t="str">
        <f>IF($AF59="","",VLOOKUP($AF59,NANS取り込みシート!$A:$P,7,FALSE))</f>
        <v/>
      </c>
      <c r="AM59" s="2"/>
      <c r="AN59" s="2" t="str">
        <f>IF($AF59="","",VLOOKUP($AF59,NANS取り込みシート!$A:$P,9,FALSE))</f>
        <v/>
      </c>
      <c r="AO59" s="2" t="str">
        <f>IF($AF59="","",VLOOKUP($AF59,NANS取り込みシート!$A:$P,10,FALSE))</f>
        <v/>
      </c>
      <c r="AP59" s="2" t="str">
        <f>IF($AF59="","",VLOOKUP($AF59,NANS取り込みシート!$A:$P,11,FALSE))</f>
        <v/>
      </c>
      <c r="AQ59" s="2" t="str">
        <f>IF($AF59="","",VLOOKUP($AF59,NANS取り込みシート!$A:$P,12,FALSE))</f>
        <v/>
      </c>
      <c r="AR59" s="2" t="str">
        <f>IF($AF59="","",VLOOKUP($AF59,NANS取り込みシート!$A:$P,13,FALSE))</f>
        <v/>
      </c>
      <c r="AS59" s="9" t="str">
        <f>IF($AF59="","",VLOOKUP($AF59,NANS取り込みシート!$A:$P,14,FALSE))</f>
        <v/>
      </c>
      <c r="AT59" s="2"/>
      <c r="AU59" s="9" t="str">
        <f>IF($AF59="","",VLOOKUP($AF59,NANS取り込みシート!$A:$P,16,FALSE))</f>
        <v/>
      </c>
      <c r="AV59" s="2" t="str">
        <f>IF(データとりまとめシート!$E69="","",データとりまとめシート!$E69)</f>
        <v/>
      </c>
      <c r="AW59" s="2" t="str">
        <f>IF(データとりまとめシート!$G69="","",データとりまとめシート!$G69)</f>
        <v/>
      </c>
      <c r="AX59" s="2"/>
      <c r="AY59" s="2"/>
      <c r="AZ59" s="2" t="str">
        <f>IF(データとりまとめシート!$I69="","",データとりまとめシート!$I69)</f>
        <v/>
      </c>
      <c r="BA59" s="2" t="str">
        <f>IF(データとりまとめシート!$K69="","",データとりまとめシート!$K69)</f>
        <v/>
      </c>
      <c r="BB59" s="2"/>
      <c r="BC59" s="2"/>
    </row>
    <row r="60" spans="1:55">
      <c r="A60" s="2" t="str">
        <f>IF(選手情報入力シート!A60="","",選手情報入力シート!A60)</f>
        <v/>
      </c>
      <c r="B60" s="2" t="str">
        <f>IF($A60="","",所属情報入力シート!$A$2)</f>
        <v/>
      </c>
      <c r="C60" s="2"/>
      <c r="D60" s="2"/>
      <c r="E60" s="2" t="str">
        <f>IF($A60="","",VLOOKUP($A60,選手情報入力シート!$A$3:$M$246,2,FALSE))</f>
        <v/>
      </c>
      <c r="F60" s="2" t="str">
        <f>IF($A60="","",VLOOKUP($A60,選手情報入力シート!$A$3:$M$246,3,FALSE)&amp;" "&amp;VLOOKUP($A60,選手情報入力シート!$A$3:$M$246,4,FALSE))</f>
        <v/>
      </c>
      <c r="G60" s="2" t="str">
        <f>IF($A60="","",VLOOKUP($A60,選手情報入力シート!$A$3:$M$246,5,FALSE))</f>
        <v/>
      </c>
      <c r="H60" s="2"/>
      <c r="I60" s="2" t="str">
        <f>IF($A60="","",VLOOKUP($A60,選手情報入力シート!$A$3:$M$246,6,FALSE))</f>
        <v/>
      </c>
      <c r="J60" s="2" t="str">
        <f>IF($A60="","",VLOOKUP($A60,選手情報入力シート!$A$3:$M$246,7,FALSE))</f>
        <v/>
      </c>
      <c r="K60" s="2" t="str">
        <f>IF($A60="","",VLOOKUP($A60,選手情報入力シート!$A$3:$M$246,8,FALSE))</f>
        <v/>
      </c>
      <c r="L60" s="2" t="str">
        <f>IF($A60="","",VLOOKUP($A60,選手情報入力シート!$A$3:$M$246,9,FALSE))</f>
        <v/>
      </c>
      <c r="M60" s="2" t="str">
        <f>IF($A60="","",YEAR(VLOOKUP($A60,選手情報入力シート!$A$3:$M$246,10,FALSE)))</f>
        <v/>
      </c>
      <c r="N60" s="9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2"/>
      <c r="P60" s="2"/>
      <c r="AF60" s="2" t="str">
        <f>IF(データとりまとめシート!$A70="","",データとりまとめシート!$A70)</f>
        <v/>
      </c>
      <c r="AG60" s="2"/>
      <c r="AH60" s="2" t="str">
        <f>IF($AF60="","",VLOOKUP($AF60,NANS取り込みシート!$A:$P,2,FALSE))</f>
        <v/>
      </c>
      <c r="AI60" s="2"/>
      <c r="AJ60" s="2" t="str">
        <f>IF($AF60="","",VLOOKUP($AF60,NANS取り込みシート!$A:$P,5,FALSE))</f>
        <v/>
      </c>
      <c r="AK60" s="2" t="str">
        <f>IF($AF60="","",VLOOKUP($AF60,NANS取り込みシート!$A:$P,6,FALSE))</f>
        <v/>
      </c>
      <c r="AL60" s="2" t="str">
        <f>IF($AF60="","",VLOOKUP($AF60,NANS取り込みシート!$A:$P,7,FALSE))</f>
        <v/>
      </c>
      <c r="AM60" s="2"/>
      <c r="AN60" s="2" t="str">
        <f>IF($AF60="","",VLOOKUP($AF60,NANS取り込みシート!$A:$P,9,FALSE))</f>
        <v/>
      </c>
      <c r="AO60" s="2" t="str">
        <f>IF($AF60="","",VLOOKUP($AF60,NANS取り込みシート!$A:$P,10,FALSE))</f>
        <v/>
      </c>
      <c r="AP60" s="2" t="str">
        <f>IF($AF60="","",VLOOKUP($AF60,NANS取り込みシート!$A:$P,11,FALSE))</f>
        <v/>
      </c>
      <c r="AQ60" s="2" t="str">
        <f>IF($AF60="","",VLOOKUP($AF60,NANS取り込みシート!$A:$P,12,FALSE))</f>
        <v/>
      </c>
      <c r="AR60" s="2" t="str">
        <f>IF($AF60="","",VLOOKUP($AF60,NANS取り込みシート!$A:$P,13,FALSE))</f>
        <v/>
      </c>
      <c r="AS60" s="9" t="str">
        <f>IF($AF60="","",VLOOKUP($AF60,NANS取り込みシート!$A:$P,14,FALSE))</f>
        <v/>
      </c>
      <c r="AT60" s="2"/>
      <c r="AU60" s="9" t="str">
        <f>IF($AF60="","",VLOOKUP($AF60,NANS取り込みシート!$A:$P,16,FALSE))</f>
        <v/>
      </c>
      <c r="AV60" s="2" t="str">
        <f>IF(データとりまとめシート!$E70="","",データとりまとめシート!$E70)</f>
        <v/>
      </c>
      <c r="AW60" s="2" t="str">
        <f>IF(データとりまとめシート!$G70="","",データとりまとめシート!$G70)</f>
        <v/>
      </c>
      <c r="AX60" s="2"/>
      <c r="AY60" s="2"/>
      <c r="AZ60" s="2" t="str">
        <f>IF(データとりまとめシート!$I70="","",データとりまとめシート!$I70)</f>
        <v/>
      </c>
      <c r="BA60" s="2" t="str">
        <f>IF(データとりまとめシート!$K70="","",データとりまとめシート!$K70)</f>
        <v/>
      </c>
      <c r="BB60" s="2"/>
      <c r="BC60" s="2"/>
    </row>
    <row r="61" spans="1:55">
      <c r="A61" s="2" t="str">
        <f>IF(選手情報入力シート!A61="","",選手情報入力シート!A61)</f>
        <v/>
      </c>
      <c r="B61" s="2" t="str">
        <f>IF($A61="","",所属情報入力シート!$A$2)</f>
        <v/>
      </c>
      <c r="C61" s="2"/>
      <c r="D61" s="2"/>
      <c r="E61" s="2" t="str">
        <f>IF($A61="","",VLOOKUP($A61,選手情報入力シート!$A$3:$M$246,2,FALSE))</f>
        <v/>
      </c>
      <c r="F61" s="2" t="str">
        <f>IF($A61="","",VLOOKUP($A61,選手情報入力シート!$A$3:$M$246,3,FALSE)&amp;" "&amp;VLOOKUP($A61,選手情報入力シート!$A$3:$M$246,4,FALSE))</f>
        <v/>
      </c>
      <c r="G61" s="2" t="str">
        <f>IF($A61="","",VLOOKUP($A61,選手情報入力シート!$A$3:$M$246,5,FALSE))</f>
        <v/>
      </c>
      <c r="H61" s="2"/>
      <c r="I61" s="2" t="str">
        <f>IF($A61="","",VLOOKUP($A61,選手情報入力シート!$A$3:$M$246,6,FALSE))</f>
        <v/>
      </c>
      <c r="J61" s="2" t="str">
        <f>IF($A61="","",VLOOKUP($A61,選手情報入力シート!$A$3:$M$246,7,FALSE))</f>
        <v/>
      </c>
      <c r="K61" s="2" t="str">
        <f>IF($A61="","",VLOOKUP($A61,選手情報入力シート!$A$3:$M$246,8,FALSE))</f>
        <v/>
      </c>
      <c r="L61" s="2" t="str">
        <f>IF($A61="","",VLOOKUP($A61,選手情報入力シート!$A$3:$M$246,9,FALSE))</f>
        <v/>
      </c>
      <c r="M61" s="2" t="str">
        <f>IF($A61="","",YEAR(VLOOKUP($A61,選手情報入力シート!$A$3:$M$246,10,FALSE)))</f>
        <v/>
      </c>
      <c r="N61" s="9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2"/>
      <c r="P61" s="2"/>
      <c r="AF61" s="2" t="str">
        <f>IF(データとりまとめシート!$A71="","",データとりまとめシート!$A71)</f>
        <v/>
      </c>
      <c r="AG61" s="2"/>
      <c r="AH61" s="2" t="str">
        <f>IF($AF61="","",VLOOKUP($AF61,NANS取り込みシート!$A:$P,2,FALSE))</f>
        <v/>
      </c>
      <c r="AI61" s="2"/>
      <c r="AJ61" s="2" t="str">
        <f>IF($AF61="","",VLOOKUP($AF61,NANS取り込みシート!$A:$P,5,FALSE))</f>
        <v/>
      </c>
      <c r="AK61" s="2" t="str">
        <f>IF($AF61="","",VLOOKUP($AF61,NANS取り込みシート!$A:$P,6,FALSE))</f>
        <v/>
      </c>
      <c r="AL61" s="2" t="str">
        <f>IF($AF61="","",VLOOKUP($AF61,NANS取り込みシート!$A:$P,7,FALSE))</f>
        <v/>
      </c>
      <c r="AM61" s="2"/>
      <c r="AN61" s="2" t="str">
        <f>IF($AF61="","",VLOOKUP($AF61,NANS取り込みシート!$A:$P,9,FALSE))</f>
        <v/>
      </c>
      <c r="AO61" s="2" t="str">
        <f>IF($AF61="","",VLOOKUP($AF61,NANS取り込みシート!$A:$P,10,FALSE))</f>
        <v/>
      </c>
      <c r="AP61" s="2" t="str">
        <f>IF($AF61="","",VLOOKUP($AF61,NANS取り込みシート!$A:$P,11,FALSE))</f>
        <v/>
      </c>
      <c r="AQ61" s="2" t="str">
        <f>IF($AF61="","",VLOOKUP($AF61,NANS取り込みシート!$A:$P,12,FALSE))</f>
        <v/>
      </c>
      <c r="AR61" s="2" t="str">
        <f>IF($AF61="","",VLOOKUP($AF61,NANS取り込みシート!$A:$P,13,FALSE))</f>
        <v/>
      </c>
      <c r="AS61" s="9" t="str">
        <f>IF($AF61="","",VLOOKUP($AF61,NANS取り込みシート!$A:$P,14,FALSE))</f>
        <v/>
      </c>
      <c r="AT61" s="2"/>
      <c r="AU61" s="9" t="str">
        <f>IF($AF61="","",VLOOKUP($AF61,NANS取り込みシート!$A:$P,16,FALSE))</f>
        <v/>
      </c>
      <c r="AV61" s="2" t="str">
        <f>IF(データとりまとめシート!$E71="","",データとりまとめシート!$E71)</f>
        <v/>
      </c>
      <c r="AW61" s="2" t="str">
        <f>IF(データとりまとめシート!$G71="","",データとりまとめシート!$G71)</f>
        <v/>
      </c>
      <c r="AX61" s="2"/>
      <c r="AY61" s="2"/>
      <c r="AZ61" s="2" t="str">
        <f>IF(データとりまとめシート!$I71="","",データとりまとめシート!$I71)</f>
        <v/>
      </c>
      <c r="BA61" s="2" t="str">
        <f>IF(データとりまとめシート!$K71="","",データとりまとめシート!$K71)</f>
        <v/>
      </c>
      <c r="BB61" s="2"/>
      <c r="BC61" s="2"/>
    </row>
    <row r="62" spans="1:55">
      <c r="A62" s="2" t="str">
        <f>IF(選手情報入力シート!A62="","",選手情報入力シート!A62)</f>
        <v/>
      </c>
      <c r="B62" s="2" t="str">
        <f>IF($A62="","",所属情報入力シート!$A$2)</f>
        <v/>
      </c>
      <c r="C62" s="2"/>
      <c r="D62" s="2"/>
      <c r="E62" s="2" t="str">
        <f>IF($A62="","",VLOOKUP($A62,選手情報入力シート!$A$3:$M$246,2,FALSE))</f>
        <v/>
      </c>
      <c r="F62" s="2" t="str">
        <f>IF($A62="","",VLOOKUP($A62,選手情報入力シート!$A$3:$M$246,3,FALSE)&amp;" "&amp;VLOOKUP($A62,選手情報入力シート!$A$3:$M$246,4,FALSE))</f>
        <v/>
      </c>
      <c r="G62" s="2" t="str">
        <f>IF($A62="","",VLOOKUP($A62,選手情報入力シート!$A$3:$M$246,5,FALSE))</f>
        <v/>
      </c>
      <c r="H62" s="2"/>
      <c r="I62" s="2" t="str">
        <f>IF($A62="","",VLOOKUP($A62,選手情報入力シート!$A$3:$M$246,6,FALSE))</f>
        <v/>
      </c>
      <c r="J62" s="2" t="str">
        <f>IF($A62="","",VLOOKUP($A62,選手情報入力シート!$A$3:$M$246,7,FALSE))</f>
        <v/>
      </c>
      <c r="K62" s="2" t="str">
        <f>IF($A62="","",VLOOKUP($A62,選手情報入力シート!$A$3:$M$246,8,FALSE))</f>
        <v/>
      </c>
      <c r="L62" s="2" t="str">
        <f>IF($A62="","",VLOOKUP($A62,選手情報入力シート!$A$3:$M$246,9,FALSE))</f>
        <v/>
      </c>
      <c r="M62" s="2" t="str">
        <f>IF($A62="","",YEAR(VLOOKUP($A62,選手情報入力シート!$A$3:$M$246,10,FALSE)))</f>
        <v/>
      </c>
      <c r="N62" s="9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2"/>
      <c r="P62" s="2"/>
      <c r="AF62" s="2" t="str">
        <f>IF(データとりまとめシート!$A72="","",データとりまとめシート!$A72)</f>
        <v/>
      </c>
      <c r="AG62" s="2"/>
      <c r="AH62" s="2" t="str">
        <f>IF($AF62="","",VLOOKUP($AF62,NANS取り込みシート!$A:$P,2,FALSE))</f>
        <v/>
      </c>
      <c r="AI62" s="2"/>
      <c r="AJ62" s="2" t="str">
        <f>IF($AF62="","",VLOOKUP($AF62,NANS取り込みシート!$A:$P,5,FALSE))</f>
        <v/>
      </c>
      <c r="AK62" s="2" t="str">
        <f>IF($AF62="","",VLOOKUP($AF62,NANS取り込みシート!$A:$P,6,FALSE))</f>
        <v/>
      </c>
      <c r="AL62" s="2" t="str">
        <f>IF($AF62="","",VLOOKUP($AF62,NANS取り込みシート!$A:$P,7,FALSE))</f>
        <v/>
      </c>
      <c r="AM62" s="2"/>
      <c r="AN62" s="2" t="str">
        <f>IF($AF62="","",VLOOKUP($AF62,NANS取り込みシート!$A:$P,9,FALSE))</f>
        <v/>
      </c>
      <c r="AO62" s="2" t="str">
        <f>IF($AF62="","",VLOOKUP($AF62,NANS取り込みシート!$A:$P,10,FALSE))</f>
        <v/>
      </c>
      <c r="AP62" s="2" t="str">
        <f>IF($AF62="","",VLOOKUP($AF62,NANS取り込みシート!$A:$P,11,FALSE))</f>
        <v/>
      </c>
      <c r="AQ62" s="2" t="str">
        <f>IF($AF62="","",VLOOKUP($AF62,NANS取り込みシート!$A:$P,12,FALSE))</f>
        <v/>
      </c>
      <c r="AR62" s="2" t="str">
        <f>IF($AF62="","",VLOOKUP($AF62,NANS取り込みシート!$A:$P,13,FALSE))</f>
        <v/>
      </c>
      <c r="AS62" s="9" t="str">
        <f>IF($AF62="","",VLOOKUP($AF62,NANS取り込みシート!$A:$P,14,FALSE))</f>
        <v/>
      </c>
      <c r="AT62" s="2"/>
      <c r="AU62" s="9" t="str">
        <f>IF($AF62="","",VLOOKUP($AF62,NANS取り込みシート!$A:$P,16,FALSE))</f>
        <v/>
      </c>
      <c r="AV62" s="2" t="str">
        <f>IF(データとりまとめシート!$E72="","",データとりまとめシート!$E72)</f>
        <v/>
      </c>
      <c r="AW62" s="2" t="str">
        <f>IF(データとりまとめシート!$G72="","",データとりまとめシート!$G72)</f>
        <v/>
      </c>
      <c r="AX62" s="2"/>
      <c r="AY62" s="2"/>
      <c r="AZ62" s="2" t="str">
        <f>IF(データとりまとめシート!$I72="","",データとりまとめシート!$I72)</f>
        <v/>
      </c>
      <c r="BA62" s="2" t="str">
        <f>IF(データとりまとめシート!$K72="","",データとりまとめシート!$K72)</f>
        <v/>
      </c>
      <c r="BB62" s="2"/>
      <c r="BC62" s="2"/>
    </row>
    <row r="63" spans="1:55">
      <c r="A63" s="2" t="str">
        <f>IF(選手情報入力シート!A63="","",選手情報入力シート!A63)</f>
        <v/>
      </c>
      <c r="B63" s="2" t="str">
        <f>IF($A63="","",所属情報入力シート!$A$2)</f>
        <v/>
      </c>
      <c r="C63" s="2"/>
      <c r="D63" s="2"/>
      <c r="E63" s="2" t="str">
        <f>IF($A63="","",VLOOKUP($A63,選手情報入力シート!$A$3:$M$246,2,FALSE))</f>
        <v/>
      </c>
      <c r="F63" s="2" t="str">
        <f>IF($A63="","",VLOOKUP($A63,選手情報入力シート!$A$3:$M$246,3,FALSE)&amp;" "&amp;VLOOKUP($A63,選手情報入力シート!$A$3:$M$246,4,FALSE))</f>
        <v/>
      </c>
      <c r="G63" s="2" t="str">
        <f>IF($A63="","",VLOOKUP($A63,選手情報入力シート!$A$3:$M$246,5,FALSE))</f>
        <v/>
      </c>
      <c r="H63" s="2"/>
      <c r="I63" s="2" t="str">
        <f>IF($A63="","",VLOOKUP($A63,選手情報入力シート!$A$3:$M$246,6,FALSE))</f>
        <v/>
      </c>
      <c r="J63" s="2" t="str">
        <f>IF($A63="","",VLOOKUP($A63,選手情報入力シート!$A$3:$M$246,7,FALSE))</f>
        <v/>
      </c>
      <c r="K63" s="2" t="str">
        <f>IF($A63="","",VLOOKUP($A63,選手情報入力シート!$A$3:$M$246,8,FALSE))</f>
        <v/>
      </c>
      <c r="L63" s="2" t="str">
        <f>IF($A63="","",VLOOKUP($A63,選手情報入力シート!$A$3:$M$246,9,FALSE))</f>
        <v/>
      </c>
      <c r="M63" s="2" t="str">
        <f>IF($A63="","",YEAR(VLOOKUP($A63,選手情報入力シート!$A$3:$M$246,10,FALSE)))</f>
        <v/>
      </c>
      <c r="N63" s="9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2"/>
      <c r="P63" s="2"/>
      <c r="AF63" s="2" t="str">
        <f>IF(データとりまとめシート!$A73="","",データとりまとめシート!$A73)</f>
        <v/>
      </c>
      <c r="AG63" s="2"/>
      <c r="AH63" s="2" t="str">
        <f>IF($AF63="","",VLOOKUP($AF63,NANS取り込みシート!$A:$P,2,FALSE))</f>
        <v/>
      </c>
      <c r="AI63" s="2"/>
      <c r="AJ63" s="2" t="str">
        <f>IF($AF63="","",VLOOKUP($AF63,NANS取り込みシート!$A:$P,5,FALSE))</f>
        <v/>
      </c>
      <c r="AK63" s="2" t="str">
        <f>IF($AF63="","",VLOOKUP($AF63,NANS取り込みシート!$A:$P,6,FALSE))</f>
        <v/>
      </c>
      <c r="AL63" s="2" t="str">
        <f>IF($AF63="","",VLOOKUP($AF63,NANS取り込みシート!$A:$P,7,FALSE))</f>
        <v/>
      </c>
      <c r="AM63" s="2"/>
      <c r="AN63" s="2" t="str">
        <f>IF($AF63="","",VLOOKUP($AF63,NANS取り込みシート!$A:$P,9,FALSE))</f>
        <v/>
      </c>
      <c r="AO63" s="2" t="str">
        <f>IF($AF63="","",VLOOKUP($AF63,NANS取り込みシート!$A:$P,10,FALSE))</f>
        <v/>
      </c>
      <c r="AP63" s="2" t="str">
        <f>IF($AF63="","",VLOOKUP($AF63,NANS取り込みシート!$A:$P,11,FALSE))</f>
        <v/>
      </c>
      <c r="AQ63" s="2" t="str">
        <f>IF($AF63="","",VLOOKUP($AF63,NANS取り込みシート!$A:$P,12,FALSE))</f>
        <v/>
      </c>
      <c r="AR63" s="2" t="str">
        <f>IF($AF63="","",VLOOKUP($AF63,NANS取り込みシート!$A:$P,13,FALSE))</f>
        <v/>
      </c>
      <c r="AS63" s="9" t="str">
        <f>IF($AF63="","",VLOOKUP($AF63,NANS取り込みシート!$A:$P,14,FALSE))</f>
        <v/>
      </c>
      <c r="AT63" s="2"/>
      <c r="AU63" s="9" t="str">
        <f>IF($AF63="","",VLOOKUP($AF63,NANS取り込みシート!$A:$P,16,FALSE))</f>
        <v/>
      </c>
      <c r="AV63" s="2" t="str">
        <f>IF(データとりまとめシート!$E73="","",データとりまとめシート!$E73)</f>
        <v/>
      </c>
      <c r="AW63" s="2" t="str">
        <f>IF(データとりまとめシート!$G73="","",データとりまとめシート!$G73)</f>
        <v/>
      </c>
      <c r="AX63" s="2"/>
      <c r="AY63" s="2"/>
      <c r="AZ63" s="2" t="str">
        <f>IF(データとりまとめシート!$I73="","",データとりまとめシート!$I73)</f>
        <v/>
      </c>
      <c r="BA63" s="2" t="str">
        <f>IF(データとりまとめシート!$K73="","",データとりまとめシート!$K73)</f>
        <v/>
      </c>
      <c r="BB63" s="2"/>
      <c r="BC63" s="2"/>
    </row>
    <row r="64" spans="1:55">
      <c r="A64" s="2" t="str">
        <f>IF(選手情報入力シート!A64="","",選手情報入力シート!A64)</f>
        <v/>
      </c>
      <c r="B64" s="2" t="str">
        <f>IF($A64="","",所属情報入力シート!$A$2)</f>
        <v/>
      </c>
      <c r="C64" s="2"/>
      <c r="D64" s="2"/>
      <c r="E64" s="2" t="str">
        <f>IF($A64="","",VLOOKUP($A64,選手情報入力シート!$A$3:$M$246,2,FALSE))</f>
        <v/>
      </c>
      <c r="F64" s="2" t="str">
        <f>IF($A64="","",VLOOKUP($A64,選手情報入力シート!$A$3:$M$246,3,FALSE)&amp;" "&amp;VLOOKUP($A64,選手情報入力シート!$A$3:$M$246,4,FALSE))</f>
        <v/>
      </c>
      <c r="G64" s="2" t="str">
        <f>IF($A64="","",VLOOKUP($A64,選手情報入力シート!$A$3:$M$246,5,FALSE))</f>
        <v/>
      </c>
      <c r="H64" s="2"/>
      <c r="I64" s="2" t="str">
        <f>IF($A64="","",VLOOKUP($A64,選手情報入力シート!$A$3:$M$246,6,FALSE))</f>
        <v/>
      </c>
      <c r="J64" s="2" t="str">
        <f>IF($A64="","",VLOOKUP($A64,選手情報入力シート!$A$3:$M$246,7,FALSE))</f>
        <v/>
      </c>
      <c r="K64" s="2" t="str">
        <f>IF($A64="","",VLOOKUP($A64,選手情報入力シート!$A$3:$M$246,8,FALSE))</f>
        <v/>
      </c>
      <c r="L64" s="2" t="str">
        <f>IF($A64="","",VLOOKUP($A64,選手情報入力シート!$A$3:$M$246,9,FALSE))</f>
        <v/>
      </c>
      <c r="M64" s="2" t="str">
        <f>IF($A64="","",YEAR(VLOOKUP($A64,選手情報入力シート!$A$3:$M$246,10,FALSE)))</f>
        <v/>
      </c>
      <c r="N64" s="9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2"/>
      <c r="P64" s="2"/>
      <c r="AF64" s="2" t="str">
        <f>IF(データとりまとめシート!$A74="","",データとりまとめシート!$A74)</f>
        <v/>
      </c>
      <c r="AG64" s="2"/>
      <c r="AH64" s="2" t="str">
        <f>IF($AF64="","",VLOOKUP($AF64,NANS取り込みシート!$A:$P,2,FALSE))</f>
        <v/>
      </c>
      <c r="AI64" s="2"/>
      <c r="AJ64" s="2" t="str">
        <f>IF($AF64="","",VLOOKUP($AF64,NANS取り込みシート!$A:$P,5,FALSE))</f>
        <v/>
      </c>
      <c r="AK64" s="2" t="str">
        <f>IF($AF64="","",VLOOKUP($AF64,NANS取り込みシート!$A:$P,6,FALSE))</f>
        <v/>
      </c>
      <c r="AL64" s="2" t="str">
        <f>IF($AF64="","",VLOOKUP($AF64,NANS取り込みシート!$A:$P,7,FALSE))</f>
        <v/>
      </c>
      <c r="AM64" s="2"/>
      <c r="AN64" s="2" t="str">
        <f>IF($AF64="","",VLOOKUP($AF64,NANS取り込みシート!$A:$P,9,FALSE))</f>
        <v/>
      </c>
      <c r="AO64" s="2" t="str">
        <f>IF($AF64="","",VLOOKUP($AF64,NANS取り込みシート!$A:$P,10,FALSE))</f>
        <v/>
      </c>
      <c r="AP64" s="2" t="str">
        <f>IF($AF64="","",VLOOKUP($AF64,NANS取り込みシート!$A:$P,11,FALSE))</f>
        <v/>
      </c>
      <c r="AQ64" s="2" t="str">
        <f>IF($AF64="","",VLOOKUP($AF64,NANS取り込みシート!$A:$P,12,FALSE))</f>
        <v/>
      </c>
      <c r="AR64" s="2" t="str">
        <f>IF($AF64="","",VLOOKUP($AF64,NANS取り込みシート!$A:$P,13,FALSE))</f>
        <v/>
      </c>
      <c r="AS64" s="9" t="str">
        <f>IF($AF64="","",VLOOKUP($AF64,NANS取り込みシート!$A:$P,14,FALSE))</f>
        <v/>
      </c>
      <c r="AT64" s="2"/>
      <c r="AU64" s="9" t="str">
        <f>IF($AF64="","",VLOOKUP($AF64,NANS取り込みシート!$A:$P,16,FALSE))</f>
        <v/>
      </c>
      <c r="AV64" s="2" t="str">
        <f>IF(データとりまとめシート!$E74="","",データとりまとめシート!$E74)</f>
        <v/>
      </c>
      <c r="AW64" s="2" t="str">
        <f>IF(データとりまとめシート!$G74="","",データとりまとめシート!$G74)</f>
        <v/>
      </c>
      <c r="AX64" s="2"/>
      <c r="AY64" s="2"/>
      <c r="AZ64" s="2" t="str">
        <f>IF(データとりまとめシート!$I74="","",データとりまとめシート!$I74)</f>
        <v/>
      </c>
      <c r="BA64" s="2" t="str">
        <f>IF(データとりまとめシート!$K74="","",データとりまとめシート!$K74)</f>
        <v/>
      </c>
      <c r="BB64" s="2"/>
      <c r="BC64" s="2"/>
    </row>
    <row r="65" spans="1:55">
      <c r="A65" s="2" t="str">
        <f>IF(選手情報入力シート!A65="","",選手情報入力シート!A65)</f>
        <v/>
      </c>
      <c r="B65" s="2" t="str">
        <f>IF($A65="","",所属情報入力シート!$A$2)</f>
        <v/>
      </c>
      <c r="C65" s="2"/>
      <c r="D65" s="2"/>
      <c r="E65" s="2" t="str">
        <f>IF($A65="","",VLOOKUP($A65,選手情報入力シート!$A$3:$M$246,2,FALSE))</f>
        <v/>
      </c>
      <c r="F65" s="2" t="str">
        <f>IF($A65="","",VLOOKUP($A65,選手情報入力シート!$A$3:$M$246,3,FALSE)&amp;" "&amp;VLOOKUP($A65,選手情報入力シート!$A$3:$M$246,4,FALSE))</f>
        <v/>
      </c>
      <c r="G65" s="2" t="str">
        <f>IF($A65="","",VLOOKUP($A65,選手情報入力シート!$A$3:$M$246,5,FALSE))</f>
        <v/>
      </c>
      <c r="H65" s="2"/>
      <c r="I65" s="2" t="str">
        <f>IF($A65="","",VLOOKUP($A65,選手情報入力シート!$A$3:$M$246,6,FALSE))</f>
        <v/>
      </c>
      <c r="J65" s="2" t="str">
        <f>IF($A65="","",VLOOKUP($A65,選手情報入力シート!$A$3:$M$246,7,FALSE))</f>
        <v/>
      </c>
      <c r="K65" s="2" t="str">
        <f>IF($A65="","",VLOOKUP($A65,選手情報入力シート!$A$3:$M$246,8,FALSE))</f>
        <v/>
      </c>
      <c r="L65" s="2" t="str">
        <f>IF($A65="","",VLOOKUP($A65,選手情報入力シート!$A$3:$M$246,9,FALSE))</f>
        <v/>
      </c>
      <c r="M65" s="2" t="str">
        <f>IF($A65="","",YEAR(VLOOKUP($A65,選手情報入力シート!$A$3:$M$246,10,FALSE)))</f>
        <v/>
      </c>
      <c r="N65" s="9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2"/>
      <c r="P65" s="2"/>
      <c r="AF65" s="2" t="str">
        <f>IF(データとりまとめシート!$A75="","",データとりまとめシート!$A75)</f>
        <v/>
      </c>
      <c r="AG65" s="2"/>
      <c r="AH65" s="2" t="str">
        <f>IF($AF65="","",VLOOKUP($AF65,NANS取り込みシート!$A:$P,2,FALSE))</f>
        <v/>
      </c>
      <c r="AI65" s="2"/>
      <c r="AJ65" s="2" t="str">
        <f>IF($AF65="","",VLOOKUP($AF65,NANS取り込みシート!$A:$P,5,FALSE))</f>
        <v/>
      </c>
      <c r="AK65" s="2" t="str">
        <f>IF($AF65="","",VLOOKUP($AF65,NANS取り込みシート!$A:$P,6,FALSE))</f>
        <v/>
      </c>
      <c r="AL65" s="2" t="str">
        <f>IF($AF65="","",VLOOKUP($AF65,NANS取り込みシート!$A:$P,7,FALSE))</f>
        <v/>
      </c>
      <c r="AM65" s="2"/>
      <c r="AN65" s="2" t="str">
        <f>IF($AF65="","",VLOOKUP($AF65,NANS取り込みシート!$A:$P,9,FALSE))</f>
        <v/>
      </c>
      <c r="AO65" s="2" t="str">
        <f>IF($AF65="","",VLOOKUP($AF65,NANS取り込みシート!$A:$P,10,FALSE))</f>
        <v/>
      </c>
      <c r="AP65" s="2" t="str">
        <f>IF($AF65="","",VLOOKUP($AF65,NANS取り込みシート!$A:$P,11,FALSE))</f>
        <v/>
      </c>
      <c r="AQ65" s="2" t="str">
        <f>IF($AF65="","",VLOOKUP($AF65,NANS取り込みシート!$A:$P,12,FALSE))</f>
        <v/>
      </c>
      <c r="AR65" s="2" t="str">
        <f>IF($AF65="","",VLOOKUP($AF65,NANS取り込みシート!$A:$P,13,FALSE))</f>
        <v/>
      </c>
      <c r="AS65" s="9" t="str">
        <f>IF($AF65="","",VLOOKUP($AF65,NANS取り込みシート!$A:$P,14,FALSE))</f>
        <v/>
      </c>
      <c r="AT65" s="2"/>
      <c r="AU65" s="9" t="str">
        <f>IF($AF65="","",VLOOKUP($AF65,NANS取り込みシート!$A:$P,16,FALSE))</f>
        <v/>
      </c>
      <c r="AV65" s="2" t="str">
        <f>IF(データとりまとめシート!$E75="","",データとりまとめシート!$E75)</f>
        <v/>
      </c>
      <c r="AW65" s="2" t="str">
        <f>IF(データとりまとめシート!$G75="","",データとりまとめシート!$G75)</f>
        <v/>
      </c>
      <c r="AX65" s="2"/>
      <c r="AY65" s="2"/>
      <c r="AZ65" s="2" t="str">
        <f>IF(データとりまとめシート!$I75="","",データとりまとめシート!$I75)</f>
        <v/>
      </c>
      <c r="BA65" s="2" t="str">
        <f>IF(データとりまとめシート!$K75="","",データとりまとめシート!$K75)</f>
        <v/>
      </c>
      <c r="BB65" s="2"/>
      <c r="BC65" s="2"/>
    </row>
    <row r="66" spans="1:55">
      <c r="A66" s="2" t="str">
        <f>IF(選手情報入力シート!A66="","",選手情報入力シート!A66)</f>
        <v/>
      </c>
      <c r="B66" s="2" t="str">
        <f>IF($A66="","",所属情報入力シート!$A$2)</f>
        <v/>
      </c>
      <c r="C66" s="2"/>
      <c r="D66" s="2"/>
      <c r="E66" s="2" t="str">
        <f>IF($A66="","",VLOOKUP($A66,選手情報入力シート!$A$3:$M$246,2,FALSE))</f>
        <v/>
      </c>
      <c r="F66" s="2" t="str">
        <f>IF($A66="","",VLOOKUP($A66,選手情報入力シート!$A$3:$M$246,3,FALSE)&amp;" "&amp;VLOOKUP($A66,選手情報入力シート!$A$3:$M$246,4,FALSE))</f>
        <v/>
      </c>
      <c r="G66" s="2" t="str">
        <f>IF($A66="","",VLOOKUP($A66,選手情報入力シート!$A$3:$M$246,5,FALSE))</f>
        <v/>
      </c>
      <c r="H66" s="2"/>
      <c r="I66" s="2" t="str">
        <f>IF($A66="","",VLOOKUP($A66,選手情報入力シート!$A$3:$M$246,6,FALSE))</f>
        <v/>
      </c>
      <c r="J66" s="2" t="str">
        <f>IF($A66="","",VLOOKUP($A66,選手情報入力シート!$A$3:$M$246,7,FALSE))</f>
        <v/>
      </c>
      <c r="K66" s="2" t="str">
        <f>IF($A66="","",VLOOKUP($A66,選手情報入力シート!$A$3:$M$246,8,FALSE))</f>
        <v/>
      </c>
      <c r="L66" s="2" t="str">
        <f>IF($A66="","",VLOOKUP($A66,選手情報入力シート!$A$3:$M$246,9,FALSE))</f>
        <v/>
      </c>
      <c r="M66" s="2" t="str">
        <f>IF($A66="","",YEAR(VLOOKUP($A66,選手情報入力シート!$A$3:$M$246,10,FALSE)))</f>
        <v/>
      </c>
      <c r="N66" s="9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2"/>
      <c r="P66" s="2"/>
      <c r="AF66" s="2" t="str">
        <f>IF(データとりまとめシート!$A76="","",データとりまとめシート!$A76)</f>
        <v/>
      </c>
      <c r="AG66" s="2"/>
      <c r="AH66" s="2" t="str">
        <f>IF($AF66="","",VLOOKUP($AF66,NANS取り込みシート!$A:$P,2,FALSE))</f>
        <v/>
      </c>
      <c r="AI66" s="2"/>
      <c r="AJ66" s="2" t="str">
        <f>IF($AF66="","",VLOOKUP($AF66,NANS取り込みシート!$A:$P,5,FALSE))</f>
        <v/>
      </c>
      <c r="AK66" s="2" t="str">
        <f>IF($AF66="","",VLOOKUP($AF66,NANS取り込みシート!$A:$P,6,FALSE))</f>
        <v/>
      </c>
      <c r="AL66" s="2" t="str">
        <f>IF($AF66="","",VLOOKUP($AF66,NANS取り込みシート!$A:$P,7,FALSE))</f>
        <v/>
      </c>
      <c r="AM66" s="2"/>
      <c r="AN66" s="2" t="str">
        <f>IF($AF66="","",VLOOKUP($AF66,NANS取り込みシート!$A:$P,9,FALSE))</f>
        <v/>
      </c>
      <c r="AO66" s="2" t="str">
        <f>IF($AF66="","",VLOOKUP($AF66,NANS取り込みシート!$A:$P,10,FALSE))</f>
        <v/>
      </c>
      <c r="AP66" s="2" t="str">
        <f>IF($AF66="","",VLOOKUP($AF66,NANS取り込みシート!$A:$P,11,FALSE))</f>
        <v/>
      </c>
      <c r="AQ66" s="2" t="str">
        <f>IF($AF66="","",VLOOKUP($AF66,NANS取り込みシート!$A:$P,12,FALSE))</f>
        <v/>
      </c>
      <c r="AR66" s="2" t="str">
        <f>IF($AF66="","",VLOOKUP($AF66,NANS取り込みシート!$A:$P,13,FALSE))</f>
        <v/>
      </c>
      <c r="AS66" s="9" t="str">
        <f>IF($AF66="","",VLOOKUP($AF66,NANS取り込みシート!$A:$P,14,FALSE))</f>
        <v/>
      </c>
      <c r="AT66" s="2"/>
      <c r="AU66" s="9" t="str">
        <f>IF($AF66="","",VLOOKUP($AF66,NANS取り込みシート!$A:$P,16,FALSE))</f>
        <v/>
      </c>
      <c r="AV66" s="2" t="str">
        <f>IF(データとりまとめシート!$E76="","",データとりまとめシート!$E76)</f>
        <v/>
      </c>
      <c r="AW66" s="2" t="str">
        <f>IF(データとりまとめシート!$G76="","",データとりまとめシート!$G76)</f>
        <v/>
      </c>
      <c r="AX66" s="2"/>
      <c r="AY66" s="2"/>
      <c r="AZ66" s="2" t="str">
        <f>IF(データとりまとめシート!$I76="","",データとりまとめシート!$I76)</f>
        <v/>
      </c>
      <c r="BA66" s="2" t="str">
        <f>IF(データとりまとめシート!$K76="","",データとりまとめシート!$K76)</f>
        <v/>
      </c>
      <c r="BB66" s="2"/>
      <c r="BC66" s="2"/>
    </row>
    <row r="67" spans="1:55">
      <c r="A67" s="2" t="str">
        <f>IF(選手情報入力シート!A67="","",選手情報入力シート!A67)</f>
        <v/>
      </c>
      <c r="B67" s="2" t="str">
        <f>IF($A67="","",所属情報入力シート!$A$2)</f>
        <v/>
      </c>
      <c r="C67" s="2"/>
      <c r="D67" s="2"/>
      <c r="E67" s="2" t="str">
        <f>IF($A67="","",VLOOKUP($A67,選手情報入力シート!$A$3:$M$246,2,FALSE))</f>
        <v/>
      </c>
      <c r="F67" s="2" t="str">
        <f>IF($A67="","",VLOOKUP($A67,選手情報入力シート!$A$3:$M$246,3,FALSE)&amp;" "&amp;VLOOKUP($A67,選手情報入力シート!$A$3:$M$246,4,FALSE))</f>
        <v/>
      </c>
      <c r="G67" s="2" t="str">
        <f>IF($A67="","",VLOOKUP($A67,選手情報入力シート!$A$3:$M$246,5,FALSE))</f>
        <v/>
      </c>
      <c r="H67" s="2"/>
      <c r="I67" s="2" t="str">
        <f>IF($A67="","",VLOOKUP($A67,選手情報入力シート!$A$3:$M$246,6,FALSE))</f>
        <v/>
      </c>
      <c r="J67" s="2" t="str">
        <f>IF($A67="","",VLOOKUP($A67,選手情報入力シート!$A$3:$M$246,7,FALSE))</f>
        <v/>
      </c>
      <c r="K67" s="2" t="str">
        <f>IF($A67="","",VLOOKUP($A67,選手情報入力シート!$A$3:$M$246,8,FALSE))</f>
        <v/>
      </c>
      <c r="L67" s="2" t="str">
        <f>IF($A67="","",VLOOKUP($A67,選手情報入力シート!$A$3:$M$246,9,FALSE))</f>
        <v/>
      </c>
      <c r="M67" s="2" t="str">
        <f>IF($A67="","",YEAR(VLOOKUP($A67,選手情報入力シート!$A$3:$M$246,10,FALSE)))</f>
        <v/>
      </c>
      <c r="N67" s="9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2"/>
      <c r="P67" s="2"/>
      <c r="AF67" s="2" t="str">
        <f>IF(データとりまとめシート!$A77="","",データとりまとめシート!$A77)</f>
        <v/>
      </c>
      <c r="AG67" s="2"/>
      <c r="AH67" s="2" t="str">
        <f>IF($AF67="","",VLOOKUP($AF67,NANS取り込みシート!$A:$P,2,FALSE))</f>
        <v/>
      </c>
      <c r="AI67" s="2"/>
      <c r="AJ67" s="2" t="str">
        <f>IF($AF67="","",VLOOKUP($AF67,NANS取り込みシート!$A:$P,5,FALSE))</f>
        <v/>
      </c>
      <c r="AK67" s="2" t="str">
        <f>IF($AF67="","",VLOOKUP($AF67,NANS取り込みシート!$A:$P,6,FALSE))</f>
        <v/>
      </c>
      <c r="AL67" s="2" t="str">
        <f>IF($AF67="","",VLOOKUP($AF67,NANS取り込みシート!$A:$P,7,FALSE))</f>
        <v/>
      </c>
      <c r="AM67" s="2"/>
      <c r="AN67" s="2" t="str">
        <f>IF($AF67="","",VLOOKUP($AF67,NANS取り込みシート!$A:$P,9,FALSE))</f>
        <v/>
      </c>
      <c r="AO67" s="2" t="str">
        <f>IF($AF67="","",VLOOKUP($AF67,NANS取り込みシート!$A:$P,10,FALSE))</f>
        <v/>
      </c>
      <c r="AP67" s="2" t="str">
        <f>IF($AF67="","",VLOOKUP($AF67,NANS取り込みシート!$A:$P,11,FALSE))</f>
        <v/>
      </c>
      <c r="AQ67" s="2" t="str">
        <f>IF($AF67="","",VLOOKUP($AF67,NANS取り込みシート!$A:$P,12,FALSE))</f>
        <v/>
      </c>
      <c r="AR67" s="2" t="str">
        <f>IF($AF67="","",VLOOKUP($AF67,NANS取り込みシート!$A:$P,13,FALSE))</f>
        <v/>
      </c>
      <c r="AS67" s="9" t="str">
        <f>IF($AF67="","",VLOOKUP($AF67,NANS取り込みシート!$A:$P,14,FALSE))</f>
        <v/>
      </c>
      <c r="AT67" s="2"/>
      <c r="AU67" s="9" t="str">
        <f>IF($AF67="","",VLOOKUP($AF67,NANS取り込みシート!$A:$P,16,FALSE))</f>
        <v/>
      </c>
      <c r="AV67" s="2" t="str">
        <f>IF(データとりまとめシート!$E77="","",データとりまとめシート!$E77)</f>
        <v/>
      </c>
      <c r="AW67" s="2" t="str">
        <f>IF(データとりまとめシート!$G77="","",データとりまとめシート!$G77)</f>
        <v/>
      </c>
      <c r="AX67" s="2"/>
      <c r="AY67" s="2"/>
      <c r="AZ67" s="2" t="str">
        <f>IF(データとりまとめシート!$I77="","",データとりまとめシート!$I77)</f>
        <v/>
      </c>
      <c r="BA67" s="2" t="str">
        <f>IF(データとりまとめシート!$K77="","",データとりまとめシート!$K77)</f>
        <v/>
      </c>
      <c r="BB67" s="2"/>
      <c r="BC67" s="2"/>
    </row>
    <row r="68" spans="1:55">
      <c r="A68" s="2" t="str">
        <f>IF(選手情報入力シート!A68="","",選手情報入力シート!A68)</f>
        <v/>
      </c>
      <c r="B68" s="2" t="str">
        <f>IF($A68="","",所属情報入力シート!$A$2)</f>
        <v/>
      </c>
      <c r="C68" s="2"/>
      <c r="D68" s="2"/>
      <c r="E68" s="2" t="str">
        <f>IF($A68="","",VLOOKUP($A68,選手情報入力シート!$A$3:$M$246,2,FALSE))</f>
        <v/>
      </c>
      <c r="F68" s="2" t="str">
        <f>IF($A68="","",VLOOKUP($A68,選手情報入力シート!$A$3:$M$246,3,FALSE)&amp;" "&amp;VLOOKUP($A68,選手情報入力シート!$A$3:$M$246,4,FALSE))</f>
        <v/>
      </c>
      <c r="G68" s="2" t="str">
        <f>IF($A68="","",VLOOKUP($A68,選手情報入力シート!$A$3:$M$246,5,FALSE))</f>
        <v/>
      </c>
      <c r="H68" s="2"/>
      <c r="I68" s="2" t="str">
        <f>IF($A68="","",VLOOKUP($A68,選手情報入力シート!$A$3:$M$246,6,FALSE))</f>
        <v/>
      </c>
      <c r="J68" s="2" t="str">
        <f>IF($A68="","",VLOOKUP($A68,選手情報入力シート!$A$3:$M$246,7,FALSE))</f>
        <v/>
      </c>
      <c r="K68" s="2" t="str">
        <f>IF($A68="","",VLOOKUP($A68,選手情報入力シート!$A$3:$M$246,8,FALSE))</f>
        <v/>
      </c>
      <c r="L68" s="2" t="str">
        <f>IF($A68="","",VLOOKUP($A68,選手情報入力シート!$A$3:$M$246,9,FALSE))</f>
        <v/>
      </c>
      <c r="M68" s="2" t="str">
        <f>IF($A68="","",YEAR(VLOOKUP($A68,選手情報入力シート!$A$3:$M$246,10,FALSE)))</f>
        <v/>
      </c>
      <c r="N68" s="9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2"/>
      <c r="P68" s="2"/>
      <c r="AF68" s="2" t="str">
        <f>IF(データとりまとめシート!$A78="","",データとりまとめシート!$A78)</f>
        <v/>
      </c>
      <c r="AG68" s="2"/>
      <c r="AH68" s="2" t="str">
        <f>IF($AF68="","",VLOOKUP($AF68,NANS取り込みシート!$A:$P,2,FALSE))</f>
        <v/>
      </c>
      <c r="AI68" s="2"/>
      <c r="AJ68" s="2" t="str">
        <f>IF($AF68="","",VLOOKUP($AF68,NANS取り込みシート!$A:$P,5,FALSE))</f>
        <v/>
      </c>
      <c r="AK68" s="2" t="str">
        <f>IF($AF68="","",VLOOKUP($AF68,NANS取り込みシート!$A:$P,6,FALSE))</f>
        <v/>
      </c>
      <c r="AL68" s="2" t="str">
        <f>IF($AF68="","",VLOOKUP($AF68,NANS取り込みシート!$A:$P,7,FALSE))</f>
        <v/>
      </c>
      <c r="AM68" s="2"/>
      <c r="AN68" s="2" t="str">
        <f>IF($AF68="","",VLOOKUP($AF68,NANS取り込みシート!$A:$P,9,FALSE))</f>
        <v/>
      </c>
      <c r="AO68" s="2" t="str">
        <f>IF($AF68="","",VLOOKUP($AF68,NANS取り込みシート!$A:$P,10,FALSE))</f>
        <v/>
      </c>
      <c r="AP68" s="2" t="str">
        <f>IF($AF68="","",VLOOKUP($AF68,NANS取り込みシート!$A:$P,11,FALSE))</f>
        <v/>
      </c>
      <c r="AQ68" s="2" t="str">
        <f>IF($AF68="","",VLOOKUP($AF68,NANS取り込みシート!$A:$P,12,FALSE))</f>
        <v/>
      </c>
      <c r="AR68" s="2" t="str">
        <f>IF($AF68="","",VLOOKUP($AF68,NANS取り込みシート!$A:$P,13,FALSE))</f>
        <v/>
      </c>
      <c r="AS68" s="9" t="str">
        <f>IF($AF68="","",VLOOKUP($AF68,NANS取り込みシート!$A:$P,14,FALSE))</f>
        <v/>
      </c>
      <c r="AT68" s="2"/>
      <c r="AU68" s="9" t="str">
        <f>IF($AF68="","",VLOOKUP($AF68,NANS取り込みシート!$A:$P,16,FALSE))</f>
        <v/>
      </c>
      <c r="AV68" s="2" t="str">
        <f>IF(データとりまとめシート!$E78="","",データとりまとめシート!$E78)</f>
        <v/>
      </c>
      <c r="AW68" s="2" t="str">
        <f>IF(データとりまとめシート!$G78="","",データとりまとめシート!$G78)</f>
        <v/>
      </c>
      <c r="AX68" s="2"/>
      <c r="AY68" s="2"/>
      <c r="AZ68" s="2" t="str">
        <f>IF(データとりまとめシート!$I78="","",データとりまとめシート!$I78)</f>
        <v/>
      </c>
      <c r="BA68" s="2" t="str">
        <f>IF(データとりまとめシート!$K78="","",データとりまとめシート!$K78)</f>
        <v/>
      </c>
      <c r="BB68" s="2"/>
      <c r="BC68" s="2"/>
    </row>
    <row r="69" spans="1:55">
      <c r="A69" s="2" t="str">
        <f>IF(選手情報入力シート!A69="","",選手情報入力シート!A69)</f>
        <v/>
      </c>
      <c r="B69" s="2" t="str">
        <f>IF($A69="","",所属情報入力シート!$A$2)</f>
        <v/>
      </c>
      <c r="C69" s="2"/>
      <c r="D69" s="2"/>
      <c r="E69" s="2" t="str">
        <f>IF($A69="","",VLOOKUP($A69,選手情報入力シート!$A$3:$M$246,2,FALSE))</f>
        <v/>
      </c>
      <c r="F69" s="2" t="str">
        <f>IF($A69="","",VLOOKUP($A69,選手情報入力シート!$A$3:$M$246,3,FALSE)&amp;" "&amp;VLOOKUP($A69,選手情報入力シート!$A$3:$M$246,4,FALSE))</f>
        <v/>
      </c>
      <c r="G69" s="2" t="str">
        <f>IF($A69="","",VLOOKUP($A69,選手情報入力シート!$A$3:$M$246,5,FALSE))</f>
        <v/>
      </c>
      <c r="H69" s="2"/>
      <c r="I69" s="2" t="str">
        <f>IF($A69="","",VLOOKUP($A69,選手情報入力シート!$A$3:$M$246,6,FALSE))</f>
        <v/>
      </c>
      <c r="J69" s="2" t="str">
        <f>IF($A69="","",VLOOKUP($A69,選手情報入力シート!$A$3:$M$246,7,FALSE))</f>
        <v/>
      </c>
      <c r="K69" s="2" t="str">
        <f>IF($A69="","",VLOOKUP($A69,選手情報入力シート!$A$3:$M$246,8,FALSE))</f>
        <v/>
      </c>
      <c r="L69" s="2" t="str">
        <f>IF($A69="","",VLOOKUP($A69,選手情報入力シート!$A$3:$M$246,9,FALSE))</f>
        <v/>
      </c>
      <c r="M69" s="2" t="str">
        <f>IF($A69="","",YEAR(VLOOKUP($A69,選手情報入力シート!$A$3:$M$246,10,FALSE)))</f>
        <v/>
      </c>
      <c r="N69" s="9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2"/>
      <c r="P69" s="2"/>
      <c r="AF69" s="2" t="str">
        <f>IF(データとりまとめシート!$A79="","",データとりまとめシート!$A79)</f>
        <v/>
      </c>
      <c r="AG69" s="2"/>
      <c r="AH69" s="2" t="str">
        <f>IF($AF69="","",VLOOKUP($AF69,NANS取り込みシート!$A:$P,2,FALSE))</f>
        <v/>
      </c>
      <c r="AI69" s="2"/>
      <c r="AJ69" s="2" t="str">
        <f>IF($AF69="","",VLOOKUP($AF69,NANS取り込みシート!$A:$P,5,FALSE))</f>
        <v/>
      </c>
      <c r="AK69" s="2" t="str">
        <f>IF($AF69="","",VLOOKUP($AF69,NANS取り込みシート!$A:$P,6,FALSE))</f>
        <v/>
      </c>
      <c r="AL69" s="2" t="str">
        <f>IF($AF69="","",VLOOKUP($AF69,NANS取り込みシート!$A:$P,7,FALSE))</f>
        <v/>
      </c>
      <c r="AM69" s="2"/>
      <c r="AN69" s="2" t="str">
        <f>IF($AF69="","",VLOOKUP($AF69,NANS取り込みシート!$A:$P,9,FALSE))</f>
        <v/>
      </c>
      <c r="AO69" s="2" t="str">
        <f>IF($AF69="","",VLOOKUP($AF69,NANS取り込みシート!$A:$P,10,FALSE))</f>
        <v/>
      </c>
      <c r="AP69" s="2" t="str">
        <f>IF($AF69="","",VLOOKUP($AF69,NANS取り込みシート!$A:$P,11,FALSE))</f>
        <v/>
      </c>
      <c r="AQ69" s="2" t="str">
        <f>IF($AF69="","",VLOOKUP($AF69,NANS取り込みシート!$A:$P,12,FALSE))</f>
        <v/>
      </c>
      <c r="AR69" s="2" t="str">
        <f>IF($AF69="","",VLOOKUP($AF69,NANS取り込みシート!$A:$P,13,FALSE))</f>
        <v/>
      </c>
      <c r="AS69" s="9" t="str">
        <f>IF($AF69="","",VLOOKUP($AF69,NANS取り込みシート!$A:$P,14,FALSE))</f>
        <v/>
      </c>
      <c r="AT69" s="2"/>
      <c r="AU69" s="9" t="str">
        <f>IF($AF69="","",VLOOKUP($AF69,NANS取り込みシート!$A:$P,16,FALSE))</f>
        <v/>
      </c>
      <c r="AV69" s="2" t="str">
        <f>IF(データとりまとめシート!$E79="","",データとりまとめシート!$E79)</f>
        <v/>
      </c>
      <c r="AW69" s="2" t="str">
        <f>IF(データとりまとめシート!$G79="","",データとりまとめシート!$G79)</f>
        <v/>
      </c>
      <c r="AX69" s="2"/>
      <c r="AY69" s="2"/>
      <c r="AZ69" s="2" t="str">
        <f>IF(データとりまとめシート!$I79="","",データとりまとめシート!$I79)</f>
        <v/>
      </c>
      <c r="BA69" s="2" t="str">
        <f>IF(データとりまとめシート!$K79="","",データとりまとめシート!$K79)</f>
        <v/>
      </c>
      <c r="BB69" s="2"/>
      <c r="BC69" s="2"/>
    </row>
    <row r="70" spans="1:55">
      <c r="A70" s="2" t="str">
        <f>IF(選手情報入力シート!A70="","",選手情報入力シート!A70)</f>
        <v/>
      </c>
      <c r="B70" s="2" t="str">
        <f>IF($A70="","",所属情報入力シート!$A$2)</f>
        <v/>
      </c>
      <c r="C70" s="2"/>
      <c r="D70" s="2"/>
      <c r="E70" s="2" t="str">
        <f>IF($A70="","",VLOOKUP($A70,選手情報入力シート!$A$3:$M$246,2,FALSE))</f>
        <v/>
      </c>
      <c r="F70" s="2" t="str">
        <f>IF($A70="","",VLOOKUP($A70,選手情報入力シート!$A$3:$M$246,3,FALSE)&amp;" "&amp;VLOOKUP($A70,選手情報入力シート!$A$3:$M$246,4,FALSE))</f>
        <v/>
      </c>
      <c r="G70" s="2" t="str">
        <f>IF($A70="","",VLOOKUP($A70,選手情報入力シート!$A$3:$M$246,5,FALSE))</f>
        <v/>
      </c>
      <c r="H70" s="2"/>
      <c r="I70" s="2" t="str">
        <f>IF($A70="","",VLOOKUP($A70,選手情報入力シート!$A$3:$M$246,6,FALSE))</f>
        <v/>
      </c>
      <c r="J70" s="2" t="str">
        <f>IF($A70="","",VLOOKUP($A70,選手情報入力シート!$A$3:$M$246,7,FALSE))</f>
        <v/>
      </c>
      <c r="K70" s="2" t="str">
        <f>IF($A70="","",VLOOKUP($A70,選手情報入力シート!$A$3:$M$246,8,FALSE))</f>
        <v/>
      </c>
      <c r="L70" s="2" t="str">
        <f>IF($A70="","",VLOOKUP($A70,選手情報入力シート!$A$3:$M$246,9,FALSE))</f>
        <v/>
      </c>
      <c r="M70" s="2" t="str">
        <f>IF($A70="","",YEAR(VLOOKUP($A70,選手情報入力シート!$A$3:$M$246,10,FALSE)))</f>
        <v/>
      </c>
      <c r="N70" s="9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2"/>
      <c r="P70" s="2"/>
      <c r="AF70" s="2" t="str">
        <f>IF(データとりまとめシート!$A80="","",データとりまとめシート!$A80)</f>
        <v/>
      </c>
      <c r="AG70" s="2"/>
      <c r="AH70" s="2" t="str">
        <f>IF($AF70="","",VLOOKUP($AF70,NANS取り込みシート!$A:$P,2,FALSE))</f>
        <v/>
      </c>
      <c r="AI70" s="2"/>
      <c r="AJ70" s="2" t="str">
        <f>IF($AF70="","",VLOOKUP($AF70,NANS取り込みシート!$A:$P,5,FALSE))</f>
        <v/>
      </c>
      <c r="AK70" s="2" t="str">
        <f>IF($AF70="","",VLOOKUP($AF70,NANS取り込みシート!$A:$P,6,FALSE))</f>
        <v/>
      </c>
      <c r="AL70" s="2" t="str">
        <f>IF($AF70="","",VLOOKUP($AF70,NANS取り込みシート!$A:$P,7,FALSE))</f>
        <v/>
      </c>
      <c r="AM70" s="2"/>
      <c r="AN70" s="2" t="str">
        <f>IF($AF70="","",VLOOKUP($AF70,NANS取り込みシート!$A:$P,9,FALSE))</f>
        <v/>
      </c>
      <c r="AO70" s="2" t="str">
        <f>IF($AF70="","",VLOOKUP($AF70,NANS取り込みシート!$A:$P,10,FALSE))</f>
        <v/>
      </c>
      <c r="AP70" s="2" t="str">
        <f>IF($AF70="","",VLOOKUP($AF70,NANS取り込みシート!$A:$P,11,FALSE))</f>
        <v/>
      </c>
      <c r="AQ70" s="2" t="str">
        <f>IF($AF70="","",VLOOKUP($AF70,NANS取り込みシート!$A:$P,12,FALSE))</f>
        <v/>
      </c>
      <c r="AR70" s="2" t="str">
        <f>IF($AF70="","",VLOOKUP($AF70,NANS取り込みシート!$A:$P,13,FALSE))</f>
        <v/>
      </c>
      <c r="AS70" s="9" t="str">
        <f>IF($AF70="","",VLOOKUP($AF70,NANS取り込みシート!$A:$P,14,FALSE))</f>
        <v/>
      </c>
      <c r="AT70" s="2"/>
      <c r="AU70" s="9" t="str">
        <f>IF($AF70="","",VLOOKUP($AF70,NANS取り込みシート!$A:$P,16,FALSE))</f>
        <v/>
      </c>
      <c r="AV70" s="2" t="str">
        <f>IF(データとりまとめシート!$E80="","",データとりまとめシート!$E80)</f>
        <v/>
      </c>
      <c r="AW70" s="2" t="str">
        <f>IF(データとりまとめシート!$G80="","",データとりまとめシート!$G80)</f>
        <v/>
      </c>
      <c r="AX70" s="2"/>
      <c r="AY70" s="2"/>
      <c r="AZ70" s="2" t="str">
        <f>IF(データとりまとめシート!$I80="","",データとりまとめシート!$I80)</f>
        <v/>
      </c>
      <c r="BA70" s="2" t="str">
        <f>IF(データとりまとめシート!$K80="","",データとりまとめシート!$K80)</f>
        <v/>
      </c>
      <c r="BB70" s="2"/>
      <c r="BC70" s="2"/>
    </row>
    <row r="71" spans="1:55">
      <c r="A71" s="2" t="str">
        <f>IF(選手情報入力シート!A71="","",選手情報入力シート!A71)</f>
        <v/>
      </c>
      <c r="B71" s="2" t="str">
        <f>IF($A71="","",所属情報入力シート!$A$2)</f>
        <v/>
      </c>
      <c r="C71" s="2"/>
      <c r="D71" s="2"/>
      <c r="E71" s="2" t="str">
        <f>IF($A71="","",VLOOKUP($A71,選手情報入力シート!$A$3:$M$246,2,FALSE))</f>
        <v/>
      </c>
      <c r="F71" s="2" t="str">
        <f>IF($A71="","",VLOOKUP($A71,選手情報入力シート!$A$3:$M$246,3,FALSE)&amp;" "&amp;VLOOKUP($A71,選手情報入力シート!$A$3:$M$246,4,FALSE))</f>
        <v/>
      </c>
      <c r="G71" s="2" t="str">
        <f>IF($A71="","",VLOOKUP($A71,選手情報入力シート!$A$3:$M$246,5,FALSE))</f>
        <v/>
      </c>
      <c r="H71" s="2"/>
      <c r="I71" s="2" t="str">
        <f>IF($A71="","",VLOOKUP($A71,選手情報入力シート!$A$3:$M$246,6,FALSE))</f>
        <v/>
      </c>
      <c r="J71" s="2" t="str">
        <f>IF($A71="","",VLOOKUP($A71,選手情報入力シート!$A$3:$M$246,7,FALSE))</f>
        <v/>
      </c>
      <c r="K71" s="2" t="str">
        <f>IF($A71="","",VLOOKUP($A71,選手情報入力シート!$A$3:$M$246,8,FALSE))</f>
        <v/>
      </c>
      <c r="L71" s="2" t="str">
        <f>IF($A71="","",VLOOKUP($A71,選手情報入力シート!$A$3:$M$246,9,FALSE))</f>
        <v/>
      </c>
      <c r="M71" s="2" t="str">
        <f>IF($A71="","",YEAR(VLOOKUP($A71,選手情報入力シート!$A$3:$M$246,10,FALSE)))</f>
        <v/>
      </c>
      <c r="N71" s="9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2"/>
      <c r="P71" s="2"/>
      <c r="AF71" s="2" t="str">
        <f>IF(データとりまとめシート!$A81="","",データとりまとめシート!$A81)</f>
        <v/>
      </c>
      <c r="AG71" s="2"/>
      <c r="AH71" s="2" t="str">
        <f>IF($AF71="","",VLOOKUP($AF71,NANS取り込みシート!$A:$P,2,FALSE))</f>
        <v/>
      </c>
      <c r="AI71" s="2"/>
      <c r="AJ71" s="2" t="str">
        <f>IF($AF71="","",VLOOKUP($AF71,NANS取り込みシート!$A:$P,5,FALSE))</f>
        <v/>
      </c>
      <c r="AK71" s="2" t="str">
        <f>IF($AF71="","",VLOOKUP($AF71,NANS取り込みシート!$A:$P,6,FALSE))</f>
        <v/>
      </c>
      <c r="AL71" s="2" t="str">
        <f>IF($AF71="","",VLOOKUP($AF71,NANS取り込みシート!$A:$P,7,FALSE))</f>
        <v/>
      </c>
      <c r="AM71" s="2"/>
      <c r="AN71" s="2" t="str">
        <f>IF($AF71="","",VLOOKUP($AF71,NANS取り込みシート!$A:$P,9,FALSE))</f>
        <v/>
      </c>
      <c r="AO71" s="2" t="str">
        <f>IF($AF71="","",VLOOKUP($AF71,NANS取り込みシート!$A:$P,10,FALSE))</f>
        <v/>
      </c>
      <c r="AP71" s="2" t="str">
        <f>IF($AF71="","",VLOOKUP($AF71,NANS取り込みシート!$A:$P,11,FALSE))</f>
        <v/>
      </c>
      <c r="AQ71" s="2" t="str">
        <f>IF($AF71="","",VLOOKUP($AF71,NANS取り込みシート!$A:$P,12,FALSE))</f>
        <v/>
      </c>
      <c r="AR71" s="2" t="str">
        <f>IF($AF71="","",VLOOKUP($AF71,NANS取り込みシート!$A:$P,13,FALSE))</f>
        <v/>
      </c>
      <c r="AS71" s="9" t="str">
        <f>IF($AF71="","",VLOOKUP($AF71,NANS取り込みシート!$A:$P,14,FALSE))</f>
        <v/>
      </c>
      <c r="AT71" s="2"/>
      <c r="AU71" s="9" t="str">
        <f>IF($AF71="","",VLOOKUP($AF71,NANS取り込みシート!$A:$P,16,FALSE))</f>
        <v/>
      </c>
      <c r="AV71" s="2" t="str">
        <f>IF(データとりまとめシート!$E81="","",データとりまとめシート!$E81)</f>
        <v/>
      </c>
      <c r="AW71" s="2" t="str">
        <f>IF(データとりまとめシート!$G81="","",データとりまとめシート!$G81)</f>
        <v/>
      </c>
      <c r="AX71" s="2"/>
      <c r="AY71" s="2"/>
      <c r="AZ71" s="2" t="str">
        <f>IF(データとりまとめシート!$I81="","",データとりまとめシート!$I81)</f>
        <v/>
      </c>
      <c r="BA71" s="2" t="str">
        <f>IF(データとりまとめシート!$K81="","",データとりまとめシート!$K81)</f>
        <v/>
      </c>
      <c r="BB71" s="2"/>
      <c r="BC71" s="2"/>
    </row>
    <row r="72" spans="1:55">
      <c r="A72" s="2" t="str">
        <f>IF(選手情報入力シート!A72="","",選手情報入力シート!A72)</f>
        <v/>
      </c>
      <c r="B72" s="2" t="str">
        <f>IF($A72="","",所属情報入力シート!$A$2)</f>
        <v/>
      </c>
      <c r="C72" s="2"/>
      <c r="D72" s="2"/>
      <c r="E72" s="2" t="str">
        <f>IF($A72="","",VLOOKUP($A72,選手情報入力シート!$A$3:$M$246,2,FALSE))</f>
        <v/>
      </c>
      <c r="F72" s="2" t="str">
        <f>IF($A72="","",VLOOKUP($A72,選手情報入力シート!$A$3:$M$246,3,FALSE)&amp;" "&amp;VLOOKUP($A72,選手情報入力シート!$A$3:$M$246,4,FALSE))</f>
        <v/>
      </c>
      <c r="G72" s="2" t="str">
        <f>IF($A72="","",VLOOKUP($A72,選手情報入力シート!$A$3:$M$246,5,FALSE))</f>
        <v/>
      </c>
      <c r="H72" s="2"/>
      <c r="I72" s="2" t="str">
        <f>IF($A72="","",VLOOKUP($A72,選手情報入力シート!$A$3:$M$246,6,FALSE))</f>
        <v/>
      </c>
      <c r="J72" s="2" t="str">
        <f>IF($A72="","",VLOOKUP($A72,選手情報入力シート!$A$3:$M$246,7,FALSE))</f>
        <v/>
      </c>
      <c r="K72" s="2" t="str">
        <f>IF($A72="","",VLOOKUP($A72,選手情報入力シート!$A$3:$M$246,8,FALSE))</f>
        <v/>
      </c>
      <c r="L72" s="2" t="str">
        <f>IF($A72="","",VLOOKUP($A72,選手情報入力シート!$A$3:$M$246,9,FALSE))</f>
        <v/>
      </c>
      <c r="M72" s="2" t="str">
        <f>IF($A72="","",YEAR(VLOOKUP($A72,選手情報入力シート!$A$3:$M$246,10,FALSE)))</f>
        <v/>
      </c>
      <c r="N72" s="9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2"/>
      <c r="P72" s="2"/>
      <c r="AF72" s="2" t="str">
        <f>IF(データとりまとめシート!$A82="","",データとりまとめシート!$A82)</f>
        <v/>
      </c>
      <c r="AG72" s="2"/>
      <c r="AH72" s="2" t="str">
        <f>IF($AF72="","",VLOOKUP($AF72,NANS取り込みシート!$A:$P,2,FALSE))</f>
        <v/>
      </c>
      <c r="AI72" s="2"/>
      <c r="AJ72" s="2" t="str">
        <f>IF($AF72="","",VLOOKUP($AF72,NANS取り込みシート!$A:$P,5,FALSE))</f>
        <v/>
      </c>
      <c r="AK72" s="2" t="str">
        <f>IF($AF72="","",VLOOKUP($AF72,NANS取り込みシート!$A:$P,6,FALSE))</f>
        <v/>
      </c>
      <c r="AL72" s="2" t="str">
        <f>IF($AF72="","",VLOOKUP($AF72,NANS取り込みシート!$A:$P,7,FALSE))</f>
        <v/>
      </c>
      <c r="AM72" s="2"/>
      <c r="AN72" s="2" t="str">
        <f>IF($AF72="","",VLOOKUP($AF72,NANS取り込みシート!$A:$P,9,FALSE))</f>
        <v/>
      </c>
      <c r="AO72" s="2" t="str">
        <f>IF($AF72="","",VLOOKUP($AF72,NANS取り込みシート!$A:$P,10,FALSE))</f>
        <v/>
      </c>
      <c r="AP72" s="2" t="str">
        <f>IF($AF72="","",VLOOKUP($AF72,NANS取り込みシート!$A:$P,11,FALSE))</f>
        <v/>
      </c>
      <c r="AQ72" s="2" t="str">
        <f>IF($AF72="","",VLOOKUP($AF72,NANS取り込みシート!$A:$P,12,FALSE))</f>
        <v/>
      </c>
      <c r="AR72" s="2" t="str">
        <f>IF($AF72="","",VLOOKUP($AF72,NANS取り込みシート!$A:$P,13,FALSE))</f>
        <v/>
      </c>
      <c r="AS72" s="9" t="str">
        <f>IF($AF72="","",VLOOKUP($AF72,NANS取り込みシート!$A:$P,14,FALSE))</f>
        <v/>
      </c>
      <c r="AT72" s="2"/>
      <c r="AU72" s="9" t="str">
        <f>IF($AF72="","",VLOOKUP($AF72,NANS取り込みシート!$A:$P,16,FALSE))</f>
        <v/>
      </c>
      <c r="AV72" s="2" t="str">
        <f>IF(データとりまとめシート!$E82="","",データとりまとめシート!$E82)</f>
        <v/>
      </c>
      <c r="AW72" s="2" t="str">
        <f>IF(データとりまとめシート!$G82="","",データとりまとめシート!$G82)</f>
        <v/>
      </c>
      <c r="AX72" s="2"/>
      <c r="AY72" s="2"/>
      <c r="AZ72" s="2" t="str">
        <f>IF(データとりまとめシート!$I82="","",データとりまとめシート!$I82)</f>
        <v/>
      </c>
      <c r="BA72" s="2" t="str">
        <f>IF(データとりまとめシート!$K82="","",データとりまとめシート!$K82)</f>
        <v/>
      </c>
      <c r="BB72" s="2"/>
      <c r="BC72" s="2"/>
    </row>
    <row r="73" spans="1:55">
      <c r="A73" s="2" t="str">
        <f>IF(選手情報入力シート!A73="","",選手情報入力シート!A73)</f>
        <v/>
      </c>
      <c r="B73" s="2" t="str">
        <f>IF($A73="","",所属情報入力シート!$A$2)</f>
        <v/>
      </c>
      <c r="C73" s="2"/>
      <c r="D73" s="2"/>
      <c r="E73" s="2" t="str">
        <f>IF($A73="","",VLOOKUP($A73,選手情報入力シート!$A$3:$M$246,2,FALSE))</f>
        <v/>
      </c>
      <c r="F73" s="2" t="str">
        <f>IF($A73="","",VLOOKUP($A73,選手情報入力シート!$A$3:$M$246,3,FALSE)&amp;" "&amp;VLOOKUP($A73,選手情報入力シート!$A$3:$M$246,4,FALSE))</f>
        <v/>
      </c>
      <c r="G73" s="2" t="str">
        <f>IF($A73="","",VLOOKUP($A73,選手情報入力シート!$A$3:$M$246,5,FALSE))</f>
        <v/>
      </c>
      <c r="H73" s="2"/>
      <c r="I73" s="2" t="str">
        <f>IF($A73="","",VLOOKUP($A73,選手情報入力シート!$A$3:$M$246,6,FALSE))</f>
        <v/>
      </c>
      <c r="J73" s="2" t="str">
        <f>IF($A73="","",VLOOKUP($A73,選手情報入力シート!$A$3:$M$246,7,FALSE))</f>
        <v/>
      </c>
      <c r="K73" s="2" t="str">
        <f>IF($A73="","",VLOOKUP($A73,選手情報入力シート!$A$3:$M$246,8,FALSE))</f>
        <v/>
      </c>
      <c r="L73" s="2" t="str">
        <f>IF($A73="","",VLOOKUP($A73,選手情報入力シート!$A$3:$M$246,9,FALSE))</f>
        <v/>
      </c>
      <c r="M73" s="2" t="str">
        <f>IF($A73="","",YEAR(VLOOKUP($A73,選手情報入力シート!$A$3:$M$246,10,FALSE)))</f>
        <v/>
      </c>
      <c r="N73" s="9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2"/>
      <c r="P73" s="2"/>
      <c r="AF73" s="2" t="str">
        <f>IF(データとりまとめシート!$A83="","",データとりまとめシート!$A83)</f>
        <v/>
      </c>
      <c r="AG73" s="2"/>
      <c r="AH73" s="2" t="str">
        <f>IF($AF73="","",VLOOKUP($AF73,NANS取り込みシート!$A:$P,2,FALSE))</f>
        <v/>
      </c>
      <c r="AI73" s="2"/>
      <c r="AJ73" s="2" t="str">
        <f>IF($AF73="","",VLOOKUP($AF73,NANS取り込みシート!$A:$P,5,FALSE))</f>
        <v/>
      </c>
      <c r="AK73" s="2" t="str">
        <f>IF($AF73="","",VLOOKUP($AF73,NANS取り込みシート!$A:$P,6,FALSE))</f>
        <v/>
      </c>
      <c r="AL73" s="2" t="str">
        <f>IF($AF73="","",VLOOKUP($AF73,NANS取り込みシート!$A:$P,7,FALSE))</f>
        <v/>
      </c>
      <c r="AM73" s="2"/>
      <c r="AN73" s="2" t="str">
        <f>IF($AF73="","",VLOOKUP($AF73,NANS取り込みシート!$A:$P,9,FALSE))</f>
        <v/>
      </c>
      <c r="AO73" s="2" t="str">
        <f>IF($AF73="","",VLOOKUP($AF73,NANS取り込みシート!$A:$P,10,FALSE))</f>
        <v/>
      </c>
      <c r="AP73" s="2" t="str">
        <f>IF($AF73="","",VLOOKUP($AF73,NANS取り込みシート!$A:$P,11,FALSE))</f>
        <v/>
      </c>
      <c r="AQ73" s="2" t="str">
        <f>IF($AF73="","",VLOOKUP($AF73,NANS取り込みシート!$A:$P,12,FALSE))</f>
        <v/>
      </c>
      <c r="AR73" s="2" t="str">
        <f>IF($AF73="","",VLOOKUP($AF73,NANS取り込みシート!$A:$P,13,FALSE))</f>
        <v/>
      </c>
      <c r="AS73" s="9" t="str">
        <f>IF($AF73="","",VLOOKUP($AF73,NANS取り込みシート!$A:$P,14,FALSE))</f>
        <v/>
      </c>
      <c r="AT73" s="2"/>
      <c r="AU73" s="9" t="str">
        <f>IF($AF73="","",VLOOKUP($AF73,NANS取り込みシート!$A:$P,16,FALSE))</f>
        <v/>
      </c>
      <c r="AV73" s="2" t="str">
        <f>IF(データとりまとめシート!$E83="","",データとりまとめシート!$E83)</f>
        <v/>
      </c>
      <c r="AW73" s="2" t="str">
        <f>IF(データとりまとめシート!$G83="","",データとりまとめシート!$G83)</f>
        <v/>
      </c>
      <c r="AX73" s="2"/>
      <c r="AY73" s="2"/>
      <c r="AZ73" s="2" t="str">
        <f>IF(データとりまとめシート!$I83="","",データとりまとめシート!$I83)</f>
        <v/>
      </c>
      <c r="BA73" s="2" t="str">
        <f>IF(データとりまとめシート!$K83="","",データとりまとめシート!$K83)</f>
        <v/>
      </c>
      <c r="BB73" s="2"/>
      <c r="BC73" s="2"/>
    </row>
    <row r="74" spans="1:55">
      <c r="A74" s="2" t="str">
        <f>IF(選手情報入力シート!A74="","",選手情報入力シート!A74)</f>
        <v/>
      </c>
      <c r="B74" s="2" t="str">
        <f>IF($A74="","",所属情報入力シート!$A$2)</f>
        <v/>
      </c>
      <c r="C74" s="2"/>
      <c r="D74" s="2"/>
      <c r="E74" s="2" t="str">
        <f>IF($A74="","",VLOOKUP($A74,選手情報入力シート!$A$3:$M$246,2,FALSE))</f>
        <v/>
      </c>
      <c r="F74" s="2" t="str">
        <f>IF($A74="","",VLOOKUP($A74,選手情報入力シート!$A$3:$M$246,3,FALSE)&amp;" "&amp;VLOOKUP($A74,選手情報入力シート!$A$3:$M$246,4,FALSE))</f>
        <v/>
      </c>
      <c r="G74" s="2" t="str">
        <f>IF($A74="","",VLOOKUP($A74,選手情報入力シート!$A$3:$M$246,5,FALSE))</f>
        <v/>
      </c>
      <c r="H74" s="2"/>
      <c r="I74" s="2" t="str">
        <f>IF($A74="","",VLOOKUP($A74,選手情報入力シート!$A$3:$M$246,6,FALSE))</f>
        <v/>
      </c>
      <c r="J74" s="2" t="str">
        <f>IF($A74="","",VLOOKUP($A74,選手情報入力シート!$A$3:$M$246,7,FALSE))</f>
        <v/>
      </c>
      <c r="K74" s="2" t="str">
        <f>IF($A74="","",VLOOKUP($A74,選手情報入力シート!$A$3:$M$246,8,FALSE))</f>
        <v/>
      </c>
      <c r="L74" s="2" t="str">
        <f>IF($A74="","",VLOOKUP($A74,選手情報入力シート!$A$3:$M$246,9,FALSE))</f>
        <v/>
      </c>
      <c r="M74" s="2" t="str">
        <f>IF($A74="","",YEAR(VLOOKUP($A74,選手情報入力シート!$A$3:$M$246,10,FALSE)))</f>
        <v/>
      </c>
      <c r="N74" s="9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2"/>
      <c r="P74" s="2"/>
      <c r="AF74" s="2" t="str">
        <f>IF(データとりまとめシート!$A84="","",データとりまとめシート!$A84)</f>
        <v/>
      </c>
      <c r="AG74" s="2"/>
      <c r="AH74" s="2" t="str">
        <f>IF($AF74="","",VLOOKUP($AF74,NANS取り込みシート!$A:$P,2,FALSE))</f>
        <v/>
      </c>
      <c r="AI74" s="2"/>
      <c r="AJ74" s="2" t="str">
        <f>IF($AF74="","",VLOOKUP($AF74,NANS取り込みシート!$A:$P,5,FALSE))</f>
        <v/>
      </c>
      <c r="AK74" s="2" t="str">
        <f>IF($AF74="","",VLOOKUP($AF74,NANS取り込みシート!$A:$P,6,FALSE))</f>
        <v/>
      </c>
      <c r="AL74" s="2" t="str">
        <f>IF($AF74="","",VLOOKUP($AF74,NANS取り込みシート!$A:$P,7,FALSE))</f>
        <v/>
      </c>
      <c r="AM74" s="2"/>
      <c r="AN74" s="2" t="str">
        <f>IF($AF74="","",VLOOKUP($AF74,NANS取り込みシート!$A:$P,9,FALSE))</f>
        <v/>
      </c>
      <c r="AO74" s="2" t="str">
        <f>IF($AF74="","",VLOOKUP($AF74,NANS取り込みシート!$A:$P,10,FALSE))</f>
        <v/>
      </c>
      <c r="AP74" s="2" t="str">
        <f>IF($AF74="","",VLOOKUP($AF74,NANS取り込みシート!$A:$P,11,FALSE))</f>
        <v/>
      </c>
      <c r="AQ74" s="2" t="str">
        <f>IF($AF74="","",VLOOKUP($AF74,NANS取り込みシート!$A:$P,12,FALSE))</f>
        <v/>
      </c>
      <c r="AR74" s="2" t="str">
        <f>IF($AF74="","",VLOOKUP($AF74,NANS取り込みシート!$A:$P,13,FALSE))</f>
        <v/>
      </c>
      <c r="AS74" s="9" t="str">
        <f>IF($AF74="","",VLOOKUP($AF74,NANS取り込みシート!$A:$P,14,FALSE))</f>
        <v/>
      </c>
      <c r="AT74" s="2"/>
      <c r="AU74" s="9" t="str">
        <f>IF($AF74="","",VLOOKUP($AF74,NANS取り込みシート!$A:$P,16,FALSE))</f>
        <v/>
      </c>
      <c r="AV74" s="2" t="str">
        <f>IF(データとりまとめシート!$E84="","",データとりまとめシート!$E84)</f>
        <v/>
      </c>
      <c r="AW74" s="2" t="str">
        <f>IF(データとりまとめシート!$G84="","",データとりまとめシート!$G84)</f>
        <v/>
      </c>
      <c r="AX74" s="2"/>
      <c r="AY74" s="2"/>
      <c r="AZ74" s="2" t="str">
        <f>IF(データとりまとめシート!$I84="","",データとりまとめシート!$I84)</f>
        <v/>
      </c>
      <c r="BA74" s="2" t="str">
        <f>IF(データとりまとめシート!$K84="","",データとりまとめシート!$K84)</f>
        <v/>
      </c>
      <c r="BB74" s="2"/>
      <c r="BC74" s="2"/>
    </row>
    <row r="75" spans="1:55">
      <c r="A75" s="2" t="str">
        <f>IF(選手情報入力シート!A75="","",選手情報入力シート!A75)</f>
        <v/>
      </c>
      <c r="B75" s="2" t="str">
        <f>IF($A75="","",所属情報入力シート!$A$2)</f>
        <v/>
      </c>
      <c r="C75" s="2"/>
      <c r="D75" s="2"/>
      <c r="E75" s="2" t="str">
        <f>IF($A75="","",VLOOKUP($A75,選手情報入力シート!$A$3:$M$246,2,FALSE))</f>
        <v/>
      </c>
      <c r="F75" s="2" t="str">
        <f>IF($A75="","",VLOOKUP($A75,選手情報入力シート!$A$3:$M$246,3,FALSE)&amp;" "&amp;VLOOKUP($A75,選手情報入力シート!$A$3:$M$246,4,FALSE))</f>
        <v/>
      </c>
      <c r="G75" s="2" t="str">
        <f>IF($A75="","",VLOOKUP($A75,選手情報入力シート!$A$3:$M$246,5,FALSE))</f>
        <v/>
      </c>
      <c r="H75" s="2"/>
      <c r="I75" s="2" t="str">
        <f>IF($A75="","",VLOOKUP($A75,選手情報入力シート!$A$3:$M$246,6,FALSE))</f>
        <v/>
      </c>
      <c r="J75" s="2" t="str">
        <f>IF($A75="","",VLOOKUP($A75,選手情報入力シート!$A$3:$M$246,7,FALSE))</f>
        <v/>
      </c>
      <c r="K75" s="2" t="str">
        <f>IF($A75="","",VLOOKUP($A75,選手情報入力シート!$A$3:$M$246,8,FALSE))</f>
        <v/>
      </c>
      <c r="L75" s="2" t="str">
        <f>IF($A75="","",VLOOKUP($A75,選手情報入力シート!$A$3:$M$246,9,FALSE))</f>
        <v/>
      </c>
      <c r="M75" s="2" t="str">
        <f>IF($A75="","",YEAR(VLOOKUP($A75,選手情報入力シート!$A$3:$M$246,10,FALSE)))</f>
        <v/>
      </c>
      <c r="N75" s="9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2"/>
      <c r="P75" s="2"/>
      <c r="AF75" s="2" t="str">
        <f>IF(データとりまとめシート!$A85="","",データとりまとめシート!$A85)</f>
        <v/>
      </c>
      <c r="AG75" s="2"/>
      <c r="AH75" s="2" t="str">
        <f>IF($AF75="","",VLOOKUP($AF75,NANS取り込みシート!$A:$P,2,FALSE))</f>
        <v/>
      </c>
      <c r="AI75" s="2"/>
      <c r="AJ75" s="2" t="str">
        <f>IF($AF75="","",VLOOKUP($AF75,NANS取り込みシート!$A:$P,5,FALSE))</f>
        <v/>
      </c>
      <c r="AK75" s="2" t="str">
        <f>IF($AF75="","",VLOOKUP($AF75,NANS取り込みシート!$A:$P,6,FALSE))</f>
        <v/>
      </c>
      <c r="AL75" s="2" t="str">
        <f>IF($AF75="","",VLOOKUP($AF75,NANS取り込みシート!$A:$P,7,FALSE))</f>
        <v/>
      </c>
      <c r="AM75" s="2"/>
      <c r="AN75" s="2" t="str">
        <f>IF($AF75="","",VLOOKUP($AF75,NANS取り込みシート!$A:$P,9,FALSE))</f>
        <v/>
      </c>
      <c r="AO75" s="2" t="str">
        <f>IF($AF75="","",VLOOKUP($AF75,NANS取り込みシート!$A:$P,10,FALSE))</f>
        <v/>
      </c>
      <c r="AP75" s="2" t="str">
        <f>IF($AF75="","",VLOOKUP($AF75,NANS取り込みシート!$A:$P,11,FALSE))</f>
        <v/>
      </c>
      <c r="AQ75" s="2" t="str">
        <f>IF($AF75="","",VLOOKUP($AF75,NANS取り込みシート!$A:$P,12,FALSE))</f>
        <v/>
      </c>
      <c r="AR75" s="2" t="str">
        <f>IF($AF75="","",VLOOKUP($AF75,NANS取り込みシート!$A:$P,13,FALSE))</f>
        <v/>
      </c>
      <c r="AS75" s="9" t="str">
        <f>IF($AF75="","",VLOOKUP($AF75,NANS取り込みシート!$A:$P,14,FALSE))</f>
        <v/>
      </c>
      <c r="AT75" s="2"/>
      <c r="AU75" s="9" t="str">
        <f>IF($AF75="","",VLOOKUP($AF75,NANS取り込みシート!$A:$P,16,FALSE))</f>
        <v/>
      </c>
      <c r="AV75" s="2" t="str">
        <f>IF(データとりまとめシート!$E85="","",データとりまとめシート!$E85)</f>
        <v/>
      </c>
      <c r="AW75" s="2" t="str">
        <f>IF(データとりまとめシート!$G85="","",データとりまとめシート!$G85)</f>
        <v/>
      </c>
      <c r="AX75" s="2"/>
      <c r="AY75" s="2"/>
      <c r="AZ75" s="2" t="str">
        <f>IF(データとりまとめシート!$I85="","",データとりまとめシート!$I85)</f>
        <v/>
      </c>
      <c r="BA75" s="2" t="str">
        <f>IF(データとりまとめシート!$K85="","",データとりまとめシート!$K85)</f>
        <v/>
      </c>
      <c r="BB75" s="2"/>
      <c r="BC75" s="2"/>
    </row>
    <row r="76" spans="1:55">
      <c r="A76" s="2" t="str">
        <f>IF(選手情報入力シート!A76="","",選手情報入力シート!A76)</f>
        <v/>
      </c>
      <c r="B76" s="2" t="str">
        <f>IF($A76="","",所属情報入力シート!$A$2)</f>
        <v/>
      </c>
      <c r="C76" s="2"/>
      <c r="D76" s="2"/>
      <c r="E76" s="2" t="str">
        <f>IF($A76="","",VLOOKUP($A76,選手情報入力シート!$A$3:$M$246,2,FALSE))</f>
        <v/>
      </c>
      <c r="F76" s="2" t="str">
        <f>IF($A76="","",VLOOKUP($A76,選手情報入力シート!$A$3:$M$246,3,FALSE)&amp;" "&amp;VLOOKUP($A76,選手情報入力シート!$A$3:$M$246,4,FALSE))</f>
        <v/>
      </c>
      <c r="G76" s="2" t="str">
        <f>IF($A76="","",VLOOKUP($A76,選手情報入力シート!$A$3:$M$246,5,FALSE))</f>
        <v/>
      </c>
      <c r="H76" s="2"/>
      <c r="I76" s="2" t="str">
        <f>IF($A76="","",VLOOKUP($A76,選手情報入力シート!$A$3:$M$246,6,FALSE))</f>
        <v/>
      </c>
      <c r="J76" s="2" t="str">
        <f>IF($A76="","",VLOOKUP($A76,選手情報入力シート!$A$3:$M$246,7,FALSE))</f>
        <v/>
      </c>
      <c r="K76" s="2" t="str">
        <f>IF($A76="","",VLOOKUP($A76,選手情報入力シート!$A$3:$M$246,8,FALSE))</f>
        <v/>
      </c>
      <c r="L76" s="2" t="str">
        <f>IF($A76="","",VLOOKUP($A76,選手情報入力シート!$A$3:$M$246,9,FALSE))</f>
        <v/>
      </c>
      <c r="M76" s="2" t="str">
        <f>IF($A76="","",YEAR(VLOOKUP($A76,選手情報入力シート!$A$3:$M$246,10,FALSE)))</f>
        <v/>
      </c>
      <c r="N76" s="9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2"/>
      <c r="P76" s="2"/>
      <c r="AF76" s="2" t="str">
        <f>IF(データとりまとめシート!$A86="","",データとりまとめシート!$A86)</f>
        <v/>
      </c>
      <c r="AG76" s="2"/>
      <c r="AH76" s="2" t="str">
        <f>IF($AF76="","",VLOOKUP($AF76,NANS取り込みシート!$A:$P,2,FALSE))</f>
        <v/>
      </c>
      <c r="AI76" s="2"/>
      <c r="AJ76" s="2" t="str">
        <f>IF($AF76="","",VLOOKUP($AF76,NANS取り込みシート!$A:$P,5,FALSE))</f>
        <v/>
      </c>
      <c r="AK76" s="2" t="str">
        <f>IF($AF76="","",VLOOKUP($AF76,NANS取り込みシート!$A:$P,6,FALSE))</f>
        <v/>
      </c>
      <c r="AL76" s="2" t="str">
        <f>IF($AF76="","",VLOOKUP($AF76,NANS取り込みシート!$A:$P,7,FALSE))</f>
        <v/>
      </c>
      <c r="AM76" s="2"/>
      <c r="AN76" s="2" t="str">
        <f>IF($AF76="","",VLOOKUP($AF76,NANS取り込みシート!$A:$P,9,FALSE))</f>
        <v/>
      </c>
      <c r="AO76" s="2" t="str">
        <f>IF($AF76="","",VLOOKUP($AF76,NANS取り込みシート!$A:$P,10,FALSE))</f>
        <v/>
      </c>
      <c r="AP76" s="2" t="str">
        <f>IF($AF76="","",VLOOKUP($AF76,NANS取り込みシート!$A:$P,11,FALSE))</f>
        <v/>
      </c>
      <c r="AQ76" s="2" t="str">
        <f>IF($AF76="","",VLOOKUP($AF76,NANS取り込みシート!$A:$P,12,FALSE))</f>
        <v/>
      </c>
      <c r="AR76" s="2" t="str">
        <f>IF($AF76="","",VLOOKUP($AF76,NANS取り込みシート!$A:$P,13,FALSE))</f>
        <v/>
      </c>
      <c r="AS76" s="9" t="str">
        <f>IF($AF76="","",VLOOKUP($AF76,NANS取り込みシート!$A:$P,14,FALSE))</f>
        <v/>
      </c>
      <c r="AT76" s="2"/>
      <c r="AU76" s="9" t="str">
        <f>IF($AF76="","",VLOOKUP($AF76,NANS取り込みシート!$A:$P,16,FALSE))</f>
        <v/>
      </c>
      <c r="AV76" s="2" t="str">
        <f>IF(データとりまとめシート!$E86="","",データとりまとめシート!$E86)</f>
        <v/>
      </c>
      <c r="AW76" s="2" t="str">
        <f>IF(データとりまとめシート!$G86="","",データとりまとめシート!$G86)</f>
        <v/>
      </c>
      <c r="AX76" s="2"/>
      <c r="AY76" s="2"/>
      <c r="AZ76" s="2" t="str">
        <f>IF(データとりまとめシート!$I86="","",データとりまとめシート!$I86)</f>
        <v/>
      </c>
      <c r="BA76" s="2" t="str">
        <f>IF(データとりまとめシート!$K86="","",データとりまとめシート!$K86)</f>
        <v/>
      </c>
      <c r="BB76" s="2"/>
      <c r="BC76" s="2"/>
    </row>
    <row r="77" spans="1:55">
      <c r="A77" s="2" t="str">
        <f>IF(選手情報入力シート!A77="","",選手情報入力シート!A77)</f>
        <v/>
      </c>
      <c r="B77" s="2" t="str">
        <f>IF($A77="","",所属情報入力シート!$A$2)</f>
        <v/>
      </c>
      <c r="C77" s="2"/>
      <c r="D77" s="2"/>
      <c r="E77" s="2" t="str">
        <f>IF($A77="","",VLOOKUP($A77,選手情報入力シート!$A$3:$M$246,2,FALSE))</f>
        <v/>
      </c>
      <c r="F77" s="2" t="str">
        <f>IF($A77="","",VLOOKUP($A77,選手情報入力シート!$A$3:$M$246,3,FALSE)&amp;" "&amp;VLOOKUP($A77,選手情報入力シート!$A$3:$M$246,4,FALSE))</f>
        <v/>
      </c>
      <c r="G77" s="2" t="str">
        <f>IF($A77="","",VLOOKUP($A77,選手情報入力シート!$A$3:$M$246,5,FALSE))</f>
        <v/>
      </c>
      <c r="H77" s="2"/>
      <c r="I77" s="2" t="str">
        <f>IF($A77="","",VLOOKUP($A77,選手情報入力シート!$A$3:$M$246,6,FALSE))</f>
        <v/>
      </c>
      <c r="J77" s="2" t="str">
        <f>IF($A77="","",VLOOKUP($A77,選手情報入力シート!$A$3:$M$246,7,FALSE))</f>
        <v/>
      </c>
      <c r="K77" s="2" t="str">
        <f>IF($A77="","",VLOOKUP($A77,選手情報入力シート!$A$3:$M$246,8,FALSE))</f>
        <v/>
      </c>
      <c r="L77" s="2" t="str">
        <f>IF($A77="","",VLOOKUP($A77,選手情報入力シート!$A$3:$M$246,9,FALSE))</f>
        <v/>
      </c>
      <c r="M77" s="2" t="str">
        <f>IF($A77="","",YEAR(VLOOKUP($A77,選手情報入力シート!$A$3:$M$246,10,FALSE)))</f>
        <v/>
      </c>
      <c r="N77" s="9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2"/>
      <c r="P77" s="2"/>
      <c r="AF77" s="2" t="str">
        <f>IF(データとりまとめシート!$A87="","",データとりまとめシート!$A87)</f>
        <v/>
      </c>
      <c r="AG77" s="2"/>
      <c r="AH77" s="2" t="str">
        <f>IF($AF77="","",VLOOKUP($AF77,NANS取り込みシート!$A:$P,2,FALSE))</f>
        <v/>
      </c>
      <c r="AI77" s="2"/>
      <c r="AJ77" s="2" t="str">
        <f>IF($AF77="","",VLOOKUP($AF77,NANS取り込みシート!$A:$P,5,FALSE))</f>
        <v/>
      </c>
      <c r="AK77" s="2" t="str">
        <f>IF($AF77="","",VLOOKUP($AF77,NANS取り込みシート!$A:$P,6,FALSE))</f>
        <v/>
      </c>
      <c r="AL77" s="2" t="str">
        <f>IF($AF77="","",VLOOKUP($AF77,NANS取り込みシート!$A:$P,7,FALSE))</f>
        <v/>
      </c>
      <c r="AM77" s="2"/>
      <c r="AN77" s="2" t="str">
        <f>IF($AF77="","",VLOOKUP($AF77,NANS取り込みシート!$A:$P,9,FALSE))</f>
        <v/>
      </c>
      <c r="AO77" s="2" t="str">
        <f>IF($AF77="","",VLOOKUP($AF77,NANS取り込みシート!$A:$P,10,FALSE))</f>
        <v/>
      </c>
      <c r="AP77" s="2" t="str">
        <f>IF($AF77="","",VLOOKUP($AF77,NANS取り込みシート!$A:$P,11,FALSE))</f>
        <v/>
      </c>
      <c r="AQ77" s="2" t="str">
        <f>IF($AF77="","",VLOOKUP($AF77,NANS取り込みシート!$A:$P,12,FALSE))</f>
        <v/>
      </c>
      <c r="AR77" s="2" t="str">
        <f>IF($AF77="","",VLOOKUP($AF77,NANS取り込みシート!$A:$P,13,FALSE))</f>
        <v/>
      </c>
      <c r="AS77" s="9" t="str">
        <f>IF($AF77="","",VLOOKUP($AF77,NANS取り込みシート!$A:$P,14,FALSE))</f>
        <v/>
      </c>
      <c r="AT77" s="2"/>
      <c r="AU77" s="9" t="str">
        <f>IF($AF77="","",VLOOKUP($AF77,NANS取り込みシート!$A:$P,16,FALSE))</f>
        <v/>
      </c>
      <c r="AV77" s="2" t="str">
        <f>IF(データとりまとめシート!$E87="","",データとりまとめシート!$E87)</f>
        <v/>
      </c>
      <c r="AW77" s="2" t="str">
        <f>IF(データとりまとめシート!$G87="","",データとりまとめシート!$G87)</f>
        <v/>
      </c>
      <c r="AX77" s="2"/>
      <c r="AY77" s="2"/>
      <c r="AZ77" s="2" t="str">
        <f>IF(データとりまとめシート!$I87="","",データとりまとめシート!$I87)</f>
        <v/>
      </c>
      <c r="BA77" s="2" t="str">
        <f>IF(データとりまとめシート!$K87="","",データとりまとめシート!$K87)</f>
        <v/>
      </c>
      <c r="BB77" s="2"/>
      <c r="BC77" s="2"/>
    </row>
    <row r="78" spans="1:55">
      <c r="A78" s="2" t="str">
        <f>IF(選手情報入力シート!A78="","",選手情報入力シート!A78)</f>
        <v/>
      </c>
      <c r="B78" s="2" t="str">
        <f>IF($A78="","",所属情報入力シート!$A$2)</f>
        <v/>
      </c>
      <c r="C78" s="2"/>
      <c r="D78" s="2"/>
      <c r="E78" s="2" t="str">
        <f>IF($A78="","",VLOOKUP($A78,選手情報入力シート!$A$3:$M$246,2,FALSE))</f>
        <v/>
      </c>
      <c r="F78" s="2" t="str">
        <f>IF($A78="","",VLOOKUP($A78,選手情報入力シート!$A$3:$M$246,3,FALSE)&amp;" "&amp;VLOOKUP($A78,選手情報入力シート!$A$3:$M$246,4,FALSE))</f>
        <v/>
      </c>
      <c r="G78" s="2" t="str">
        <f>IF($A78="","",VLOOKUP($A78,選手情報入力シート!$A$3:$M$246,5,FALSE))</f>
        <v/>
      </c>
      <c r="H78" s="2"/>
      <c r="I78" s="2" t="str">
        <f>IF($A78="","",VLOOKUP($A78,選手情報入力シート!$A$3:$M$246,6,FALSE))</f>
        <v/>
      </c>
      <c r="J78" s="2" t="str">
        <f>IF($A78="","",VLOOKUP($A78,選手情報入力シート!$A$3:$M$246,7,FALSE))</f>
        <v/>
      </c>
      <c r="K78" s="2" t="str">
        <f>IF($A78="","",VLOOKUP($A78,選手情報入力シート!$A$3:$M$246,8,FALSE))</f>
        <v/>
      </c>
      <c r="L78" s="2" t="str">
        <f>IF($A78="","",VLOOKUP($A78,選手情報入力シート!$A$3:$M$246,9,FALSE))</f>
        <v/>
      </c>
      <c r="M78" s="2" t="str">
        <f>IF($A78="","",YEAR(VLOOKUP($A78,選手情報入力シート!$A$3:$M$246,10,FALSE)))</f>
        <v/>
      </c>
      <c r="N78" s="9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2"/>
      <c r="P78" s="2"/>
      <c r="AF78" s="2" t="str">
        <f>IF(データとりまとめシート!$A88="","",データとりまとめシート!$A88)</f>
        <v/>
      </c>
      <c r="AG78" s="2"/>
      <c r="AH78" s="2" t="str">
        <f>IF($AF78="","",VLOOKUP($AF78,NANS取り込みシート!$A:$P,2,FALSE))</f>
        <v/>
      </c>
      <c r="AI78" s="2"/>
      <c r="AJ78" s="2" t="str">
        <f>IF($AF78="","",VLOOKUP($AF78,NANS取り込みシート!$A:$P,5,FALSE))</f>
        <v/>
      </c>
      <c r="AK78" s="2" t="str">
        <f>IF($AF78="","",VLOOKUP($AF78,NANS取り込みシート!$A:$P,6,FALSE))</f>
        <v/>
      </c>
      <c r="AL78" s="2" t="str">
        <f>IF($AF78="","",VLOOKUP($AF78,NANS取り込みシート!$A:$P,7,FALSE))</f>
        <v/>
      </c>
      <c r="AM78" s="2"/>
      <c r="AN78" s="2" t="str">
        <f>IF($AF78="","",VLOOKUP($AF78,NANS取り込みシート!$A:$P,9,FALSE))</f>
        <v/>
      </c>
      <c r="AO78" s="2" t="str">
        <f>IF($AF78="","",VLOOKUP($AF78,NANS取り込みシート!$A:$P,10,FALSE))</f>
        <v/>
      </c>
      <c r="AP78" s="2" t="str">
        <f>IF($AF78="","",VLOOKUP($AF78,NANS取り込みシート!$A:$P,11,FALSE))</f>
        <v/>
      </c>
      <c r="AQ78" s="2" t="str">
        <f>IF($AF78="","",VLOOKUP($AF78,NANS取り込みシート!$A:$P,12,FALSE))</f>
        <v/>
      </c>
      <c r="AR78" s="2" t="str">
        <f>IF($AF78="","",VLOOKUP($AF78,NANS取り込みシート!$A:$P,13,FALSE))</f>
        <v/>
      </c>
      <c r="AS78" s="9" t="str">
        <f>IF($AF78="","",VLOOKUP($AF78,NANS取り込みシート!$A:$P,14,FALSE))</f>
        <v/>
      </c>
      <c r="AT78" s="2"/>
      <c r="AU78" s="9" t="str">
        <f>IF($AF78="","",VLOOKUP($AF78,NANS取り込みシート!$A:$P,16,FALSE))</f>
        <v/>
      </c>
      <c r="AV78" s="2" t="str">
        <f>IF(データとりまとめシート!$E88="","",データとりまとめシート!$E88)</f>
        <v/>
      </c>
      <c r="AW78" s="2" t="str">
        <f>IF(データとりまとめシート!$G88="","",データとりまとめシート!$G88)</f>
        <v/>
      </c>
      <c r="AX78" s="2"/>
      <c r="AY78" s="2"/>
      <c r="AZ78" s="2" t="str">
        <f>IF(データとりまとめシート!$I88="","",データとりまとめシート!$I88)</f>
        <v/>
      </c>
      <c r="BA78" s="2" t="str">
        <f>IF(データとりまとめシート!$K88="","",データとりまとめシート!$K88)</f>
        <v/>
      </c>
      <c r="BB78" s="2"/>
      <c r="BC78" s="2"/>
    </row>
    <row r="79" spans="1:55">
      <c r="A79" s="2" t="str">
        <f>IF(選手情報入力シート!A79="","",選手情報入力シート!A79)</f>
        <v/>
      </c>
      <c r="B79" s="2" t="str">
        <f>IF($A79="","",所属情報入力シート!$A$2)</f>
        <v/>
      </c>
      <c r="C79" s="2"/>
      <c r="D79" s="2"/>
      <c r="E79" s="2" t="str">
        <f>IF($A79="","",VLOOKUP($A79,選手情報入力シート!$A$3:$M$246,2,FALSE))</f>
        <v/>
      </c>
      <c r="F79" s="2" t="str">
        <f>IF($A79="","",VLOOKUP($A79,選手情報入力シート!$A$3:$M$246,3,FALSE)&amp;" "&amp;VLOOKUP($A79,選手情報入力シート!$A$3:$M$246,4,FALSE))</f>
        <v/>
      </c>
      <c r="G79" s="2" t="str">
        <f>IF($A79="","",VLOOKUP($A79,選手情報入力シート!$A$3:$M$246,5,FALSE))</f>
        <v/>
      </c>
      <c r="H79" s="2"/>
      <c r="I79" s="2" t="str">
        <f>IF($A79="","",VLOOKUP($A79,選手情報入力シート!$A$3:$M$246,6,FALSE))</f>
        <v/>
      </c>
      <c r="J79" s="2" t="str">
        <f>IF($A79="","",VLOOKUP($A79,選手情報入力シート!$A$3:$M$246,7,FALSE))</f>
        <v/>
      </c>
      <c r="K79" s="2" t="str">
        <f>IF($A79="","",VLOOKUP($A79,選手情報入力シート!$A$3:$M$246,8,FALSE))</f>
        <v/>
      </c>
      <c r="L79" s="2" t="str">
        <f>IF($A79="","",VLOOKUP($A79,選手情報入力シート!$A$3:$M$246,9,FALSE))</f>
        <v/>
      </c>
      <c r="M79" s="2" t="str">
        <f>IF($A79="","",YEAR(VLOOKUP($A79,選手情報入力シート!$A$3:$M$246,10,FALSE)))</f>
        <v/>
      </c>
      <c r="N79" s="9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2"/>
      <c r="P79" s="2"/>
      <c r="AF79" s="2" t="str">
        <f>IF(データとりまとめシート!$A89="","",データとりまとめシート!$A89)</f>
        <v/>
      </c>
      <c r="AG79" s="2"/>
      <c r="AH79" s="2" t="str">
        <f>IF($AF79="","",VLOOKUP($AF79,NANS取り込みシート!$A:$P,2,FALSE))</f>
        <v/>
      </c>
      <c r="AI79" s="2"/>
      <c r="AJ79" s="2" t="str">
        <f>IF($AF79="","",VLOOKUP($AF79,NANS取り込みシート!$A:$P,5,FALSE))</f>
        <v/>
      </c>
      <c r="AK79" s="2" t="str">
        <f>IF($AF79="","",VLOOKUP($AF79,NANS取り込みシート!$A:$P,6,FALSE))</f>
        <v/>
      </c>
      <c r="AL79" s="2" t="str">
        <f>IF($AF79="","",VLOOKUP($AF79,NANS取り込みシート!$A:$P,7,FALSE))</f>
        <v/>
      </c>
      <c r="AM79" s="2"/>
      <c r="AN79" s="2" t="str">
        <f>IF($AF79="","",VLOOKUP($AF79,NANS取り込みシート!$A:$P,9,FALSE))</f>
        <v/>
      </c>
      <c r="AO79" s="2" t="str">
        <f>IF($AF79="","",VLOOKUP($AF79,NANS取り込みシート!$A:$P,10,FALSE))</f>
        <v/>
      </c>
      <c r="AP79" s="2" t="str">
        <f>IF($AF79="","",VLOOKUP($AF79,NANS取り込みシート!$A:$P,11,FALSE))</f>
        <v/>
      </c>
      <c r="AQ79" s="2" t="str">
        <f>IF($AF79="","",VLOOKUP($AF79,NANS取り込みシート!$A:$P,12,FALSE))</f>
        <v/>
      </c>
      <c r="AR79" s="2" t="str">
        <f>IF($AF79="","",VLOOKUP($AF79,NANS取り込みシート!$A:$P,13,FALSE))</f>
        <v/>
      </c>
      <c r="AS79" s="9" t="str">
        <f>IF($AF79="","",VLOOKUP($AF79,NANS取り込みシート!$A:$P,14,FALSE))</f>
        <v/>
      </c>
      <c r="AT79" s="2"/>
      <c r="AU79" s="9" t="str">
        <f>IF($AF79="","",VLOOKUP($AF79,NANS取り込みシート!$A:$P,16,FALSE))</f>
        <v/>
      </c>
      <c r="AV79" s="2" t="str">
        <f>IF(データとりまとめシート!$E89="","",データとりまとめシート!$E89)</f>
        <v/>
      </c>
      <c r="AW79" s="2" t="str">
        <f>IF(データとりまとめシート!$G89="","",データとりまとめシート!$G89)</f>
        <v/>
      </c>
      <c r="AX79" s="2"/>
      <c r="AY79" s="2"/>
      <c r="AZ79" s="2" t="str">
        <f>IF(データとりまとめシート!$I89="","",データとりまとめシート!$I89)</f>
        <v/>
      </c>
      <c r="BA79" s="2" t="str">
        <f>IF(データとりまとめシート!$K89="","",データとりまとめシート!$K89)</f>
        <v/>
      </c>
      <c r="BB79" s="2"/>
      <c r="BC79" s="2"/>
    </row>
    <row r="80" spans="1:55">
      <c r="A80" s="2" t="str">
        <f>IF(選手情報入力シート!A80="","",選手情報入力シート!A80)</f>
        <v/>
      </c>
      <c r="B80" s="2" t="str">
        <f>IF($A80="","",所属情報入力シート!$A$2)</f>
        <v/>
      </c>
      <c r="C80" s="2"/>
      <c r="D80" s="2"/>
      <c r="E80" s="2" t="str">
        <f>IF($A80="","",VLOOKUP($A80,選手情報入力シート!$A$3:$M$246,2,FALSE))</f>
        <v/>
      </c>
      <c r="F80" s="2" t="str">
        <f>IF($A80="","",VLOOKUP($A80,選手情報入力シート!$A$3:$M$246,3,FALSE)&amp;" "&amp;VLOOKUP($A80,選手情報入力シート!$A$3:$M$246,4,FALSE))</f>
        <v/>
      </c>
      <c r="G80" s="2" t="str">
        <f>IF($A80="","",VLOOKUP($A80,選手情報入力シート!$A$3:$M$246,5,FALSE))</f>
        <v/>
      </c>
      <c r="H80" s="2"/>
      <c r="I80" s="2" t="str">
        <f>IF($A80="","",VLOOKUP($A80,選手情報入力シート!$A$3:$M$246,6,FALSE))</f>
        <v/>
      </c>
      <c r="J80" s="2" t="str">
        <f>IF($A80="","",VLOOKUP($A80,選手情報入力シート!$A$3:$M$246,7,FALSE))</f>
        <v/>
      </c>
      <c r="K80" s="2" t="str">
        <f>IF($A80="","",VLOOKUP($A80,選手情報入力シート!$A$3:$M$246,8,FALSE))</f>
        <v/>
      </c>
      <c r="L80" s="2" t="str">
        <f>IF($A80="","",VLOOKUP($A80,選手情報入力シート!$A$3:$M$246,9,FALSE))</f>
        <v/>
      </c>
      <c r="M80" s="2" t="str">
        <f>IF($A80="","",YEAR(VLOOKUP($A80,選手情報入力シート!$A$3:$M$246,10,FALSE)))</f>
        <v/>
      </c>
      <c r="N80" s="9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2"/>
      <c r="P80" s="2"/>
      <c r="AF80" s="2" t="str">
        <f>IF(データとりまとめシート!$A90="","",データとりまとめシート!$A90)</f>
        <v/>
      </c>
      <c r="AG80" s="2"/>
      <c r="AH80" s="2" t="str">
        <f>IF($AF80="","",VLOOKUP($AF80,NANS取り込みシート!$A:$P,2,FALSE))</f>
        <v/>
      </c>
      <c r="AI80" s="2"/>
      <c r="AJ80" s="2" t="str">
        <f>IF($AF80="","",VLOOKUP($AF80,NANS取り込みシート!$A:$P,5,FALSE))</f>
        <v/>
      </c>
      <c r="AK80" s="2" t="str">
        <f>IF($AF80="","",VLOOKUP($AF80,NANS取り込みシート!$A:$P,6,FALSE))</f>
        <v/>
      </c>
      <c r="AL80" s="2" t="str">
        <f>IF($AF80="","",VLOOKUP($AF80,NANS取り込みシート!$A:$P,7,FALSE))</f>
        <v/>
      </c>
      <c r="AM80" s="2"/>
      <c r="AN80" s="2" t="str">
        <f>IF($AF80="","",VLOOKUP($AF80,NANS取り込みシート!$A:$P,9,FALSE))</f>
        <v/>
      </c>
      <c r="AO80" s="2" t="str">
        <f>IF($AF80="","",VLOOKUP($AF80,NANS取り込みシート!$A:$P,10,FALSE))</f>
        <v/>
      </c>
      <c r="AP80" s="2" t="str">
        <f>IF($AF80="","",VLOOKUP($AF80,NANS取り込みシート!$A:$P,11,FALSE))</f>
        <v/>
      </c>
      <c r="AQ80" s="2" t="str">
        <f>IF($AF80="","",VLOOKUP($AF80,NANS取り込みシート!$A:$P,12,FALSE))</f>
        <v/>
      </c>
      <c r="AR80" s="2" t="str">
        <f>IF($AF80="","",VLOOKUP($AF80,NANS取り込みシート!$A:$P,13,FALSE))</f>
        <v/>
      </c>
      <c r="AS80" s="9" t="str">
        <f>IF($AF80="","",VLOOKUP($AF80,NANS取り込みシート!$A:$P,14,FALSE))</f>
        <v/>
      </c>
      <c r="AT80" s="2"/>
      <c r="AU80" s="9" t="str">
        <f>IF($AF80="","",VLOOKUP($AF80,NANS取り込みシート!$A:$P,16,FALSE))</f>
        <v/>
      </c>
      <c r="AV80" s="2" t="str">
        <f>IF(データとりまとめシート!$E90="","",データとりまとめシート!$E90)</f>
        <v/>
      </c>
      <c r="AW80" s="2" t="str">
        <f>IF(データとりまとめシート!$G90="","",データとりまとめシート!$G90)</f>
        <v/>
      </c>
      <c r="AX80" s="2"/>
      <c r="AY80" s="2"/>
      <c r="AZ80" s="2" t="str">
        <f>IF(データとりまとめシート!$I90="","",データとりまとめシート!$I90)</f>
        <v/>
      </c>
      <c r="BA80" s="2" t="str">
        <f>IF(データとりまとめシート!$K90="","",データとりまとめシート!$K90)</f>
        <v/>
      </c>
      <c r="BB80" s="2"/>
      <c r="BC80" s="2"/>
    </row>
    <row r="81" spans="1:55">
      <c r="A81" s="2" t="str">
        <f>IF(選手情報入力シート!A81="","",選手情報入力シート!A81)</f>
        <v/>
      </c>
      <c r="B81" s="2" t="str">
        <f>IF($A81="","",所属情報入力シート!$A$2)</f>
        <v/>
      </c>
      <c r="C81" s="2"/>
      <c r="D81" s="2"/>
      <c r="E81" s="2" t="str">
        <f>IF($A81="","",VLOOKUP($A81,選手情報入力シート!$A$3:$M$246,2,FALSE))</f>
        <v/>
      </c>
      <c r="F81" s="2" t="str">
        <f>IF($A81="","",VLOOKUP($A81,選手情報入力シート!$A$3:$M$246,3,FALSE)&amp;" "&amp;VLOOKUP($A81,選手情報入力シート!$A$3:$M$246,4,FALSE))</f>
        <v/>
      </c>
      <c r="G81" s="2" t="str">
        <f>IF($A81="","",VLOOKUP($A81,選手情報入力シート!$A$3:$M$246,5,FALSE))</f>
        <v/>
      </c>
      <c r="H81" s="2"/>
      <c r="I81" s="2" t="str">
        <f>IF($A81="","",VLOOKUP($A81,選手情報入力シート!$A$3:$M$246,6,FALSE))</f>
        <v/>
      </c>
      <c r="J81" s="2" t="str">
        <f>IF($A81="","",VLOOKUP($A81,選手情報入力シート!$A$3:$M$246,7,FALSE))</f>
        <v/>
      </c>
      <c r="K81" s="2" t="str">
        <f>IF($A81="","",VLOOKUP($A81,選手情報入力シート!$A$3:$M$246,8,FALSE))</f>
        <v/>
      </c>
      <c r="L81" s="2" t="str">
        <f>IF($A81="","",VLOOKUP($A81,選手情報入力シート!$A$3:$M$246,9,FALSE))</f>
        <v/>
      </c>
      <c r="M81" s="2" t="str">
        <f>IF($A81="","",YEAR(VLOOKUP($A81,選手情報入力シート!$A$3:$M$246,10,FALSE)))</f>
        <v/>
      </c>
      <c r="N81" s="9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2"/>
      <c r="P81" s="2"/>
      <c r="AF81" s="2" t="str">
        <f>IF(データとりまとめシート!$A91="","",データとりまとめシート!$A91)</f>
        <v/>
      </c>
      <c r="AG81" s="2"/>
      <c r="AH81" s="2" t="str">
        <f>IF($AF81="","",VLOOKUP($AF81,NANS取り込みシート!$A:$P,2,FALSE))</f>
        <v/>
      </c>
      <c r="AI81" s="2"/>
      <c r="AJ81" s="2" t="str">
        <f>IF($AF81="","",VLOOKUP($AF81,NANS取り込みシート!$A:$P,5,FALSE))</f>
        <v/>
      </c>
      <c r="AK81" s="2" t="str">
        <f>IF($AF81="","",VLOOKUP($AF81,NANS取り込みシート!$A:$P,6,FALSE))</f>
        <v/>
      </c>
      <c r="AL81" s="2" t="str">
        <f>IF($AF81="","",VLOOKUP($AF81,NANS取り込みシート!$A:$P,7,FALSE))</f>
        <v/>
      </c>
      <c r="AM81" s="2"/>
      <c r="AN81" s="2" t="str">
        <f>IF($AF81="","",VLOOKUP($AF81,NANS取り込みシート!$A:$P,9,FALSE))</f>
        <v/>
      </c>
      <c r="AO81" s="2" t="str">
        <f>IF($AF81="","",VLOOKUP($AF81,NANS取り込みシート!$A:$P,10,FALSE))</f>
        <v/>
      </c>
      <c r="AP81" s="2" t="str">
        <f>IF($AF81="","",VLOOKUP($AF81,NANS取り込みシート!$A:$P,11,FALSE))</f>
        <v/>
      </c>
      <c r="AQ81" s="2" t="str">
        <f>IF($AF81="","",VLOOKUP($AF81,NANS取り込みシート!$A:$P,12,FALSE))</f>
        <v/>
      </c>
      <c r="AR81" s="2" t="str">
        <f>IF($AF81="","",VLOOKUP($AF81,NANS取り込みシート!$A:$P,13,FALSE))</f>
        <v/>
      </c>
      <c r="AS81" s="9" t="str">
        <f>IF($AF81="","",VLOOKUP($AF81,NANS取り込みシート!$A:$P,14,FALSE))</f>
        <v/>
      </c>
      <c r="AT81" s="2"/>
      <c r="AU81" s="9" t="str">
        <f>IF($AF81="","",VLOOKUP($AF81,NANS取り込みシート!$A:$P,16,FALSE))</f>
        <v/>
      </c>
      <c r="AV81" s="2" t="str">
        <f>IF(データとりまとめシート!$E91="","",データとりまとめシート!$E91)</f>
        <v/>
      </c>
      <c r="AW81" s="2" t="str">
        <f>IF(データとりまとめシート!$G91="","",データとりまとめシート!$G91)</f>
        <v/>
      </c>
      <c r="AX81" s="2"/>
      <c r="AY81" s="2"/>
      <c r="AZ81" s="2" t="str">
        <f>IF(データとりまとめシート!$I91="","",データとりまとめシート!$I91)</f>
        <v/>
      </c>
      <c r="BA81" s="2" t="str">
        <f>IF(データとりまとめシート!$K91="","",データとりまとめシート!$K91)</f>
        <v/>
      </c>
      <c r="BB81" s="2"/>
      <c r="BC81" s="2"/>
    </row>
    <row r="82" spans="1:55">
      <c r="A82" s="2" t="str">
        <f>IF(選手情報入力シート!A82="","",選手情報入力シート!A82)</f>
        <v/>
      </c>
      <c r="B82" s="2" t="str">
        <f>IF($A82="","",所属情報入力シート!$A$2)</f>
        <v/>
      </c>
      <c r="C82" s="2"/>
      <c r="D82" s="2"/>
      <c r="E82" s="2" t="str">
        <f>IF($A82="","",VLOOKUP($A82,選手情報入力シート!$A$3:$M$246,2,FALSE))</f>
        <v/>
      </c>
      <c r="F82" s="2" t="str">
        <f>IF($A82="","",VLOOKUP($A82,選手情報入力シート!$A$3:$M$246,3,FALSE)&amp;" "&amp;VLOOKUP($A82,選手情報入力シート!$A$3:$M$246,4,FALSE))</f>
        <v/>
      </c>
      <c r="G82" s="2" t="str">
        <f>IF($A82="","",VLOOKUP($A82,選手情報入力シート!$A$3:$M$246,5,FALSE))</f>
        <v/>
      </c>
      <c r="H82" s="2"/>
      <c r="I82" s="2" t="str">
        <f>IF($A82="","",VLOOKUP($A82,選手情報入力シート!$A$3:$M$246,6,FALSE))</f>
        <v/>
      </c>
      <c r="J82" s="2" t="str">
        <f>IF($A82="","",VLOOKUP($A82,選手情報入力シート!$A$3:$M$246,7,FALSE))</f>
        <v/>
      </c>
      <c r="K82" s="2" t="str">
        <f>IF($A82="","",VLOOKUP($A82,選手情報入力シート!$A$3:$M$246,8,FALSE))</f>
        <v/>
      </c>
      <c r="L82" s="2" t="str">
        <f>IF($A82="","",VLOOKUP($A82,選手情報入力シート!$A$3:$M$246,9,FALSE))</f>
        <v/>
      </c>
      <c r="M82" s="2" t="str">
        <f>IF($A82="","",YEAR(VLOOKUP($A82,選手情報入力シート!$A$3:$M$246,10,FALSE)))</f>
        <v/>
      </c>
      <c r="N82" s="9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2"/>
      <c r="P82" s="2"/>
      <c r="AF82" s="2" t="str">
        <f>IF(データとりまとめシート!$A92="","",データとりまとめシート!$A92)</f>
        <v/>
      </c>
      <c r="AG82" s="2"/>
      <c r="AH82" s="2" t="str">
        <f>IF($AF82="","",VLOOKUP($AF82,NANS取り込みシート!$A:$P,2,FALSE))</f>
        <v/>
      </c>
      <c r="AI82" s="2"/>
      <c r="AJ82" s="2" t="str">
        <f>IF($AF82="","",VLOOKUP($AF82,NANS取り込みシート!$A:$P,5,FALSE))</f>
        <v/>
      </c>
      <c r="AK82" s="2" t="str">
        <f>IF($AF82="","",VLOOKUP($AF82,NANS取り込みシート!$A:$P,6,FALSE))</f>
        <v/>
      </c>
      <c r="AL82" s="2" t="str">
        <f>IF($AF82="","",VLOOKUP($AF82,NANS取り込みシート!$A:$P,7,FALSE))</f>
        <v/>
      </c>
      <c r="AM82" s="2"/>
      <c r="AN82" s="2" t="str">
        <f>IF($AF82="","",VLOOKUP($AF82,NANS取り込みシート!$A:$P,9,FALSE))</f>
        <v/>
      </c>
      <c r="AO82" s="2" t="str">
        <f>IF($AF82="","",VLOOKUP($AF82,NANS取り込みシート!$A:$P,10,FALSE))</f>
        <v/>
      </c>
      <c r="AP82" s="2" t="str">
        <f>IF($AF82="","",VLOOKUP($AF82,NANS取り込みシート!$A:$P,11,FALSE))</f>
        <v/>
      </c>
      <c r="AQ82" s="2" t="str">
        <f>IF($AF82="","",VLOOKUP($AF82,NANS取り込みシート!$A:$P,12,FALSE))</f>
        <v/>
      </c>
      <c r="AR82" s="2" t="str">
        <f>IF($AF82="","",VLOOKUP($AF82,NANS取り込みシート!$A:$P,13,FALSE))</f>
        <v/>
      </c>
      <c r="AS82" s="9" t="str">
        <f>IF($AF82="","",VLOOKUP($AF82,NANS取り込みシート!$A:$P,14,FALSE))</f>
        <v/>
      </c>
      <c r="AT82" s="2"/>
      <c r="AU82" s="9" t="str">
        <f>IF($AF82="","",VLOOKUP($AF82,NANS取り込みシート!$A:$P,16,FALSE))</f>
        <v/>
      </c>
      <c r="AV82" s="2" t="str">
        <f>IF(データとりまとめシート!$E92="","",データとりまとめシート!$E92)</f>
        <v/>
      </c>
      <c r="AW82" s="2" t="str">
        <f>IF(データとりまとめシート!$G92="","",データとりまとめシート!$G92)</f>
        <v/>
      </c>
      <c r="AX82" s="2"/>
      <c r="AY82" s="2"/>
      <c r="AZ82" s="2" t="str">
        <f>IF(データとりまとめシート!$I92="","",データとりまとめシート!$I92)</f>
        <v/>
      </c>
      <c r="BA82" s="2" t="str">
        <f>IF(データとりまとめシート!$K92="","",データとりまとめシート!$K92)</f>
        <v/>
      </c>
      <c r="BB82" s="2"/>
      <c r="BC82" s="2"/>
    </row>
    <row r="83" spans="1:55">
      <c r="A83" s="2" t="str">
        <f>IF(選手情報入力シート!A83="","",選手情報入力シート!A83)</f>
        <v/>
      </c>
      <c r="B83" s="2" t="str">
        <f>IF($A83="","",所属情報入力シート!$A$2)</f>
        <v/>
      </c>
      <c r="C83" s="2"/>
      <c r="D83" s="2"/>
      <c r="E83" s="2" t="str">
        <f>IF($A83="","",VLOOKUP($A83,選手情報入力シート!$A$3:$M$246,2,FALSE))</f>
        <v/>
      </c>
      <c r="F83" s="2" t="str">
        <f>IF($A83="","",VLOOKUP($A83,選手情報入力シート!$A$3:$M$246,3,FALSE)&amp;" "&amp;VLOOKUP($A83,選手情報入力シート!$A$3:$M$246,4,FALSE))</f>
        <v/>
      </c>
      <c r="G83" s="2" t="str">
        <f>IF($A83="","",VLOOKUP($A83,選手情報入力シート!$A$3:$M$246,5,FALSE))</f>
        <v/>
      </c>
      <c r="H83" s="2"/>
      <c r="I83" s="2" t="str">
        <f>IF($A83="","",VLOOKUP($A83,選手情報入力シート!$A$3:$M$246,6,FALSE))</f>
        <v/>
      </c>
      <c r="J83" s="2" t="str">
        <f>IF($A83="","",VLOOKUP($A83,選手情報入力シート!$A$3:$M$246,7,FALSE))</f>
        <v/>
      </c>
      <c r="K83" s="2" t="str">
        <f>IF($A83="","",VLOOKUP($A83,選手情報入力シート!$A$3:$M$246,8,FALSE))</f>
        <v/>
      </c>
      <c r="L83" s="2" t="str">
        <f>IF($A83="","",VLOOKUP($A83,選手情報入力シート!$A$3:$M$246,9,FALSE))</f>
        <v/>
      </c>
      <c r="M83" s="2" t="str">
        <f>IF($A83="","",YEAR(VLOOKUP($A83,選手情報入力シート!$A$3:$M$246,10,FALSE)))</f>
        <v/>
      </c>
      <c r="N83" s="9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2"/>
      <c r="P83" s="2"/>
      <c r="AF83" s="2" t="str">
        <f>IF(データとりまとめシート!$A93="","",データとりまとめシート!$A93)</f>
        <v/>
      </c>
      <c r="AG83" s="2"/>
      <c r="AH83" s="2" t="str">
        <f>IF($AF83="","",VLOOKUP($AF83,NANS取り込みシート!$A:$P,2,FALSE))</f>
        <v/>
      </c>
      <c r="AI83" s="2"/>
      <c r="AJ83" s="2" t="str">
        <f>IF($AF83="","",VLOOKUP($AF83,NANS取り込みシート!$A:$P,5,FALSE))</f>
        <v/>
      </c>
      <c r="AK83" s="2" t="str">
        <f>IF($AF83="","",VLOOKUP($AF83,NANS取り込みシート!$A:$P,6,FALSE))</f>
        <v/>
      </c>
      <c r="AL83" s="2" t="str">
        <f>IF($AF83="","",VLOOKUP($AF83,NANS取り込みシート!$A:$P,7,FALSE))</f>
        <v/>
      </c>
      <c r="AM83" s="2"/>
      <c r="AN83" s="2" t="str">
        <f>IF($AF83="","",VLOOKUP($AF83,NANS取り込みシート!$A:$P,9,FALSE))</f>
        <v/>
      </c>
      <c r="AO83" s="2" t="str">
        <f>IF($AF83="","",VLOOKUP($AF83,NANS取り込みシート!$A:$P,10,FALSE))</f>
        <v/>
      </c>
      <c r="AP83" s="2" t="str">
        <f>IF($AF83="","",VLOOKUP($AF83,NANS取り込みシート!$A:$P,11,FALSE))</f>
        <v/>
      </c>
      <c r="AQ83" s="2" t="str">
        <f>IF($AF83="","",VLOOKUP($AF83,NANS取り込みシート!$A:$P,12,FALSE))</f>
        <v/>
      </c>
      <c r="AR83" s="2" t="str">
        <f>IF($AF83="","",VLOOKUP($AF83,NANS取り込みシート!$A:$P,13,FALSE))</f>
        <v/>
      </c>
      <c r="AS83" s="9" t="str">
        <f>IF($AF83="","",VLOOKUP($AF83,NANS取り込みシート!$A:$P,14,FALSE))</f>
        <v/>
      </c>
      <c r="AT83" s="2"/>
      <c r="AU83" s="9" t="str">
        <f>IF($AF83="","",VLOOKUP($AF83,NANS取り込みシート!$A:$P,16,FALSE))</f>
        <v/>
      </c>
      <c r="AV83" s="2" t="str">
        <f>IF(データとりまとめシート!$E93="","",データとりまとめシート!$E93)</f>
        <v/>
      </c>
      <c r="AW83" s="2" t="str">
        <f>IF(データとりまとめシート!$G93="","",データとりまとめシート!$G93)</f>
        <v/>
      </c>
      <c r="AX83" s="2"/>
      <c r="AY83" s="2"/>
      <c r="AZ83" s="2" t="str">
        <f>IF(データとりまとめシート!$I93="","",データとりまとめシート!$I93)</f>
        <v/>
      </c>
      <c r="BA83" s="2" t="str">
        <f>IF(データとりまとめシート!$K93="","",データとりまとめシート!$K93)</f>
        <v/>
      </c>
      <c r="BB83" s="2"/>
      <c r="BC83" s="2"/>
    </row>
    <row r="84" spans="1:55">
      <c r="A84" s="2" t="str">
        <f>IF(選手情報入力シート!A84="","",選手情報入力シート!A84)</f>
        <v/>
      </c>
      <c r="B84" s="2" t="str">
        <f>IF($A84="","",所属情報入力シート!$A$2)</f>
        <v/>
      </c>
      <c r="C84" s="2"/>
      <c r="D84" s="2"/>
      <c r="E84" s="2" t="str">
        <f>IF($A84="","",VLOOKUP($A84,選手情報入力シート!$A$3:$M$246,2,FALSE))</f>
        <v/>
      </c>
      <c r="F84" s="2" t="str">
        <f>IF($A84="","",VLOOKUP($A84,選手情報入力シート!$A$3:$M$246,3,FALSE)&amp;" "&amp;VLOOKUP($A84,選手情報入力シート!$A$3:$M$246,4,FALSE))</f>
        <v/>
      </c>
      <c r="G84" s="2" t="str">
        <f>IF($A84="","",VLOOKUP($A84,選手情報入力シート!$A$3:$M$246,5,FALSE))</f>
        <v/>
      </c>
      <c r="H84" s="2"/>
      <c r="I84" s="2" t="str">
        <f>IF($A84="","",VLOOKUP($A84,選手情報入力シート!$A$3:$M$246,6,FALSE))</f>
        <v/>
      </c>
      <c r="J84" s="2" t="str">
        <f>IF($A84="","",VLOOKUP($A84,選手情報入力シート!$A$3:$M$246,7,FALSE))</f>
        <v/>
      </c>
      <c r="K84" s="2" t="str">
        <f>IF($A84="","",VLOOKUP($A84,選手情報入力シート!$A$3:$M$246,8,FALSE))</f>
        <v/>
      </c>
      <c r="L84" s="2" t="str">
        <f>IF($A84="","",VLOOKUP($A84,選手情報入力シート!$A$3:$M$246,9,FALSE))</f>
        <v/>
      </c>
      <c r="M84" s="2" t="str">
        <f>IF($A84="","",YEAR(VLOOKUP($A84,選手情報入力シート!$A$3:$M$246,10,FALSE)))</f>
        <v/>
      </c>
      <c r="N84" s="9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2"/>
      <c r="P84" s="2"/>
      <c r="AF84" s="2" t="str">
        <f>IF(データとりまとめシート!$A94="","",データとりまとめシート!$A94)</f>
        <v/>
      </c>
      <c r="AG84" s="2"/>
      <c r="AH84" s="2" t="str">
        <f>IF($AF84="","",VLOOKUP($AF84,NANS取り込みシート!$A:$P,2,FALSE))</f>
        <v/>
      </c>
      <c r="AI84" s="2"/>
      <c r="AJ84" s="2" t="str">
        <f>IF($AF84="","",VLOOKUP($AF84,NANS取り込みシート!$A:$P,5,FALSE))</f>
        <v/>
      </c>
      <c r="AK84" s="2" t="str">
        <f>IF($AF84="","",VLOOKUP($AF84,NANS取り込みシート!$A:$P,6,FALSE))</f>
        <v/>
      </c>
      <c r="AL84" s="2" t="str">
        <f>IF($AF84="","",VLOOKUP($AF84,NANS取り込みシート!$A:$P,7,FALSE))</f>
        <v/>
      </c>
      <c r="AM84" s="2"/>
      <c r="AN84" s="2" t="str">
        <f>IF($AF84="","",VLOOKUP($AF84,NANS取り込みシート!$A:$P,9,FALSE))</f>
        <v/>
      </c>
      <c r="AO84" s="2" t="str">
        <f>IF($AF84="","",VLOOKUP($AF84,NANS取り込みシート!$A:$P,10,FALSE))</f>
        <v/>
      </c>
      <c r="AP84" s="2" t="str">
        <f>IF($AF84="","",VLOOKUP($AF84,NANS取り込みシート!$A:$P,11,FALSE))</f>
        <v/>
      </c>
      <c r="AQ84" s="2" t="str">
        <f>IF($AF84="","",VLOOKUP($AF84,NANS取り込みシート!$A:$P,12,FALSE))</f>
        <v/>
      </c>
      <c r="AR84" s="2" t="str">
        <f>IF($AF84="","",VLOOKUP($AF84,NANS取り込みシート!$A:$P,13,FALSE))</f>
        <v/>
      </c>
      <c r="AS84" s="9" t="str">
        <f>IF($AF84="","",VLOOKUP($AF84,NANS取り込みシート!$A:$P,14,FALSE))</f>
        <v/>
      </c>
      <c r="AT84" s="2"/>
      <c r="AU84" s="9" t="str">
        <f>IF($AF84="","",VLOOKUP($AF84,NANS取り込みシート!$A:$P,16,FALSE))</f>
        <v/>
      </c>
      <c r="AV84" s="2" t="str">
        <f>IF(データとりまとめシート!$E94="","",データとりまとめシート!$E94)</f>
        <v/>
      </c>
      <c r="AW84" s="2" t="str">
        <f>IF(データとりまとめシート!$G94="","",データとりまとめシート!$G94)</f>
        <v/>
      </c>
      <c r="AX84" s="2"/>
      <c r="AY84" s="2"/>
      <c r="AZ84" s="2" t="str">
        <f>IF(データとりまとめシート!$I94="","",データとりまとめシート!$I94)</f>
        <v/>
      </c>
      <c r="BA84" s="2" t="str">
        <f>IF(データとりまとめシート!$K94="","",データとりまとめシート!$K94)</f>
        <v/>
      </c>
      <c r="BB84" s="2"/>
      <c r="BC84" s="2"/>
    </row>
    <row r="85" spans="1:55">
      <c r="A85" s="2" t="str">
        <f>IF(選手情報入力シート!A85="","",選手情報入力シート!A85)</f>
        <v/>
      </c>
      <c r="B85" s="2" t="str">
        <f>IF($A85="","",所属情報入力シート!$A$2)</f>
        <v/>
      </c>
      <c r="C85" s="2"/>
      <c r="D85" s="2"/>
      <c r="E85" s="2" t="str">
        <f>IF($A85="","",VLOOKUP($A85,選手情報入力シート!$A$3:$M$246,2,FALSE))</f>
        <v/>
      </c>
      <c r="F85" s="2" t="str">
        <f>IF($A85="","",VLOOKUP($A85,選手情報入力シート!$A$3:$M$246,3,FALSE)&amp;" "&amp;VLOOKUP($A85,選手情報入力シート!$A$3:$M$246,4,FALSE))</f>
        <v/>
      </c>
      <c r="G85" s="2" t="str">
        <f>IF($A85="","",VLOOKUP($A85,選手情報入力シート!$A$3:$M$246,5,FALSE))</f>
        <v/>
      </c>
      <c r="H85" s="2"/>
      <c r="I85" s="2" t="str">
        <f>IF($A85="","",VLOOKUP($A85,選手情報入力シート!$A$3:$M$246,6,FALSE))</f>
        <v/>
      </c>
      <c r="J85" s="2" t="str">
        <f>IF($A85="","",VLOOKUP($A85,選手情報入力シート!$A$3:$M$246,7,FALSE))</f>
        <v/>
      </c>
      <c r="K85" s="2" t="str">
        <f>IF($A85="","",VLOOKUP($A85,選手情報入力シート!$A$3:$M$246,8,FALSE))</f>
        <v/>
      </c>
      <c r="L85" s="2" t="str">
        <f>IF($A85="","",VLOOKUP($A85,選手情報入力シート!$A$3:$M$246,9,FALSE))</f>
        <v/>
      </c>
      <c r="M85" s="2" t="str">
        <f>IF($A85="","",YEAR(VLOOKUP($A85,選手情報入力シート!$A$3:$M$246,10,FALSE)))</f>
        <v/>
      </c>
      <c r="N85" s="9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2"/>
      <c r="P85" s="2"/>
      <c r="AF85" s="2" t="str">
        <f>IF(データとりまとめシート!$A95="","",データとりまとめシート!$A95)</f>
        <v/>
      </c>
      <c r="AG85" s="2"/>
      <c r="AH85" s="2" t="str">
        <f>IF($AF85="","",VLOOKUP($AF85,NANS取り込みシート!$A:$P,2,FALSE))</f>
        <v/>
      </c>
      <c r="AI85" s="2"/>
      <c r="AJ85" s="2" t="str">
        <f>IF($AF85="","",VLOOKUP($AF85,NANS取り込みシート!$A:$P,5,FALSE))</f>
        <v/>
      </c>
      <c r="AK85" s="2" t="str">
        <f>IF($AF85="","",VLOOKUP($AF85,NANS取り込みシート!$A:$P,6,FALSE))</f>
        <v/>
      </c>
      <c r="AL85" s="2" t="str">
        <f>IF($AF85="","",VLOOKUP($AF85,NANS取り込みシート!$A:$P,7,FALSE))</f>
        <v/>
      </c>
      <c r="AM85" s="2"/>
      <c r="AN85" s="2" t="str">
        <f>IF($AF85="","",VLOOKUP($AF85,NANS取り込みシート!$A:$P,9,FALSE))</f>
        <v/>
      </c>
      <c r="AO85" s="2" t="str">
        <f>IF($AF85="","",VLOOKUP($AF85,NANS取り込みシート!$A:$P,10,FALSE))</f>
        <v/>
      </c>
      <c r="AP85" s="2" t="str">
        <f>IF($AF85="","",VLOOKUP($AF85,NANS取り込みシート!$A:$P,11,FALSE))</f>
        <v/>
      </c>
      <c r="AQ85" s="2" t="str">
        <f>IF($AF85="","",VLOOKUP($AF85,NANS取り込みシート!$A:$P,12,FALSE))</f>
        <v/>
      </c>
      <c r="AR85" s="2" t="str">
        <f>IF($AF85="","",VLOOKUP($AF85,NANS取り込みシート!$A:$P,13,FALSE))</f>
        <v/>
      </c>
      <c r="AS85" s="9" t="str">
        <f>IF($AF85="","",VLOOKUP($AF85,NANS取り込みシート!$A:$P,14,FALSE))</f>
        <v/>
      </c>
      <c r="AT85" s="2"/>
      <c r="AU85" s="9" t="str">
        <f>IF($AF85="","",VLOOKUP($AF85,NANS取り込みシート!$A:$P,16,FALSE))</f>
        <v/>
      </c>
      <c r="AV85" s="2" t="str">
        <f>IF(データとりまとめシート!$E95="","",データとりまとめシート!$E95)</f>
        <v/>
      </c>
      <c r="AW85" s="2" t="str">
        <f>IF(データとりまとめシート!$G95="","",データとりまとめシート!$G95)</f>
        <v/>
      </c>
      <c r="AX85" s="2"/>
      <c r="AY85" s="2"/>
      <c r="AZ85" s="2" t="str">
        <f>IF(データとりまとめシート!$I95="","",データとりまとめシート!$I95)</f>
        <v/>
      </c>
      <c r="BA85" s="2" t="str">
        <f>IF(データとりまとめシート!$K95="","",データとりまとめシート!$K95)</f>
        <v/>
      </c>
      <c r="BB85" s="2"/>
      <c r="BC85" s="2"/>
    </row>
    <row r="86" spans="1:55">
      <c r="A86" s="2" t="str">
        <f>IF(選手情報入力シート!A86="","",選手情報入力シート!A86)</f>
        <v/>
      </c>
      <c r="B86" s="2" t="str">
        <f>IF($A86="","",所属情報入力シート!$A$2)</f>
        <v/>
      </c>
      <c r="C86" s="2"/>
      <c r="D86" s="2"/>
      <c r="E86" s="2" t="str">
        <f>IF($A86="","",VLOOKUP($A86,選手情報入力シート!$A$3:$M$246,2,FALSE))</f>
        <v/>
      </c>
      <c r="F86" s="2" t="str">
        <f>IF($A86="","",VLOOKUP($A86,選手情報入力シート!$A$3:$M$246,3,FALSE)&amp;" "&amp;VLOOKUP($A86,選手情報入力シート!$A$3:$M$246,4,FALSE))</f>
        <v/>
      </c>
      <c r="G86" s="2" t="str">
        <f>IF($A86="","",VLOOKUP($A86,選手情報入力シート!$A$3:$M$246,5,FALSE))</f>
        <v/>
      </c>
      <c r="H86" s="2"/>
      <c r="I86" s="2" t="str">
        <f>IF($A86="","",VLOOKUP($A86,選手情報入力シート!$A$3:$M$246,6,FALSE))</f>
        <v/>
      </c>
      <c r="J86" s="2" t="str">
        <f>IF($A86="","",VLOOKUP($A86,選手情報入力シート!$A$3:$M$246,7,FALSE))</f>
        <v/>
      </c>
      <c r="K86" s="2" t="str">
        <f>IF($A86="","",VLOOKUP($A86,選手情報入力シート!$A$3:$M$246,8,FALSE))</f>
        <v/>
      </c>
      <c r="L86" s="2" t="str">
        <f>IF($A86="","",VLOOKUP($A86,選手情報入力シート!$A$3:$M$246,9,FALSE))</f>
        <v/>
      </c>
      <c r="M86" s="2" t="str">
        <f>IF($A86="","",YEAR(VLOOKUP($A86,選手情報入力シート!$A$3:$M$246,10,FALSE)))</f>
        <v/>
      </c>
      <c r="N86" s="9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2"/>
      <c r="P86" s="2"/>
      <c r="AF86" s="2" t="str">
        <f>IF(データとりまとめシート!$A96="","",データとりまとめシート!$A96)</f>
        <v/>
      </c>
      <c r="AG86" s="2"/>
      <c r="AH86" s="2" t="str">
        <f>IF($AF86="","",VLOOKUP($AF86,NANS取り込みシート!$A:$P,2,FALSE))</f>
        <v/>
      </c>
      <c r="AI86" s="2"/>
      <c r="AJ86" s="2" t="str">
        <f>IF($AF86="","",VLOOKUP($AF86,NANS取り込みシート!$A:$P,5,FALSE))</f>
        <v/>
      </c>
      <c r="AK86" s="2" t="str">
        <f>IF($AF86="","",VLOOKUP($AF86,NANS取り込みシート!$A:$P,6,FALSE))</f>
        <v/>
      </c>
      <c r="AL86" s="2" t="str">
        <f>IF($AF86="","",VLOOKUP($AF86,NANS取り込みシート!$A:$P,7,FALSE))</f>
        <v/>
      </c>
      <c r="AM86" s="2"/>
      <c r="AN86" s="2" t="str">
        <f>IF($AF86="","",VLOOKUP($AF86,NANS取り込みシート!$A:$P,9,FALSE))</f>
        <v/>
      </c>
      <c r="AO86" s="2" t="str">
        <f>IF($AF86="","",VLOOKUP($AF86,NANS取り込みシート!$A:$P,10,FALSE))</f>
        <v/>
      </c>
      <c r="AP86" s="2" t="str">
        <f>IF($AF86="","",VLOOKUP($AF86,NANS取り込みシート!$A:$P,11,FALSE))</f>
        <v/>
      </c>
      <c r="AQ86" s="2" t="str">
        <f>IF($AF86="","",VLOOKUP($AF86,NANS取り込みシート!$A:$P,12,FALSE))</f>
        <v/>
      </c>
      <c r="AR86" s="2" t="str">
        <f>IF($AF86="","",VLOOKUP($AF86,NANS取り込みシート!$A:$P,13,FALSE))</f>
        <v/>
      </c>
      <c r="AS86" s="9" t="str">
        <f>IF($AF86="","",VLOOKUP($AF86,NANS取り込みシート!$A:$P,14,FALSE))</f>
        <v/>
      </c>
      <c r="AT86" s="2"/>
      <c r="AU86" s="9" t="str">
        <f>IF($AF86="","",VLOOKUP($AF86,NANS取り込みシート!$A:$P,16,FALSE))</f>
        <v/>
      </c>
      <c r="AV86" s="2" t="str">
        <f>IF(データとりまとめシート!$E96="","",データとりまとめシート!$E96)</f>
        <v/>
      </c>
      <c r="AW86" s="2" t="str">
        <f>IF(データとりまとめシート!$G96="","",データとりまとめシート!$G96)</f>
        <v/>
      </c>
      <c r="AX86" s="2"/>
      <c r="AY86" s="2"/>
      <c r="AZ86" s="2" t="str">
        <f>IF(データとりまとめシート!$I96="","",データとりまとめシート!$I96)</f>
        <v/>
      </c>
      <c r="BA86" s="2" t="str">
        <f>IF(データとりまとめシート!$K96="","",データとりまとめシート!$K96)</f>
        <v/>
      </c>
      <c r="BB86" s="2"/>
      <c r="BC86" s="2"/>
    </row>
    <row r="87" spans="1:55">
      <c r="A87" s="2" t="str">
        <f>IF(選手情報入力シート!A87="","",選手情報入力シート!A87)</f>
        <v/>
      </c>
      <c r="B87" s="2" t="str">
        <f>IF($A87="","",所属情報入力シート!$A$2)</f>
        <v/>
      </c>
      <c r="C87" s="2"/>
      <c r="D87" s="2"/>
      <c r="E87" s="2" t="str">
        <f>IF($A87="","",VLOOKUP($A87,選手情報入力シート!$A$3:$M$246,2,FALSE))</f>
        <v/>
      </c>
      <c r="F87" s="2" t="str">
        <f>IF($A87="","",VLOOKUP($A87,選手情報入力シート!$A$3:$M$246,3,FALSE)&amp;" "&amp;VLOOKUP($A87,選手情報入力シート!$A$3:$M$246,4,FALSE))</f>
        <v/>
      </c>
      <c r="G87" s="2" t="str">
        <f>IF($A87="","",VLOOKUP($A87,選手情報入力シート!$A$3:$M$246,5,FALSE))</f>
        <v/>
      </c>
      <c r="H87" s="2"/>
      <c r="I87" s="2" t="str">
        <f>IF($A87="","",VLOOKUP($A87,選手情報入力シート!$A$3:$M$246,6,FALSE))</f>
        <v/>
      </c>
      <c r="J87" s="2" t="str">
        <f>IF($A87="","",VLOOKUP($A87,選手情報入力シート!$A$3:$M$246,7,FALSE))</f>
        <v/>
      </c>
      <c r="K87" s="2" t="str">
        <f>IF($A87="","",VLOOKUP($A87,選手情報入力シート!$A$3:$M$246,8,FALSE))</f>
        <v/>
      </c>
      <c r="L87" s="2" t="str">
        <f>IF($A87="","",VLOOKUP($A87,選手情報入力シート!$A$3:$M$246,9,FALSE))</f>
        <v/>
      </c>
      <c r="M87" s="2" t="str">
        <f>IF($A87="","",YEAR(VLOOKUP($A87,選手情報入力シート!$A$3:$M$246,10,FALSE)))</f>
        <v/>
      </c>
      <c r="N87" s="9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2"/>
      <c r="P87" s="2"/>
      <c r="AF87" s="2" t="str">
        <f>IF(データとりまとめシート!$A97="","",データとりまとめシート!$A97)</f>
        <v/>
      </c>
      <c r="AG87" s="2"/>
      <c r="AH87" s="2" t="str">
        <f>IF($AF87="","",VLOOKUP($AF87,NANS取り込みシート!$A:$P,2,FALSE))</f>
        <v/>
      </c>
      <c r="AI87" s="2"/>
      <c r="AJ87" s="2" t="str">
        <f>IF($AF87="","",VLOOKUP($AF87,NANS取り込みシート!$A:$P,5,FALSE))</f>
        <v/>
      </c>
      <c r="AK87" s="2" t="str">
        <f>IF($AF87="","",VLOOKUP($AF87,NANS取り込みシート!$A:$P,6,FALSE))</f>
        <v/>
      </c>
      <c r="AL87" s="2" t="str">
        <f>IF($AF87="","",VLOOKUP($AF87,NANS取り込みシート!$A:$P,7,FALSE))</f>
        <v/>
      </c>
      <c r="AM87" s="2"/>
      <c r="AN87" s="2" t="str">
        <f>IF($AF87="","",VLOOKUP($AF87,NANS取り込みシート!$A:$P,9,FALSE))</f>
        <v/>
      </c>
      <c r="AO87" s="2" t="str">
        <f>IF($AF87="","",VLOOKUP($AF87,NANS取り込みシート!$A:$P,10,FALSE))</f>
        <v/>
      </c>
      <c r="AP87" s="2" t="str">
        <f>IF($AF87="","",VLOOKUP($AF87,NANS取り込みシート!$A:$P,11,FALSE))</f>
        <v/>
      </c>
      <c r="AQ87" s="2" t="str">
        <f>IF($AF87="","",VLOOKUP($AF87,NANS取り込みシート!$A:$P,12,FALSE))</f>
        <v/>
      </c>
      <c r="AR87" s="2" t="str">
        <f>IF($AF87="","",VLOOKUP($AF87,NANS取り込みシート!$A:$P,13,FALSE))</f>
        <v/>
      </c>
      <c r="AS87" s="9" t="str">
        <f>IF($AF87="","",VLOOKUP($AF87,NANS取り込みシート!$A:$P,14,FALSE))</f>
        <v/>
      </c>
      <c r="AT87" s="2"/>
      <c r="AU87" s="9" t="str">
        <f>IF($AF87="","",VLOOKUP($AF87,NANS取り込みシート!$A:$P,16,FALSE))</f>
        <v/>
      </c>
      <c r="AV87" s="2" t="str">
        <f>IF(データとりまとめシート!$E97="","",データとりまとめシート!$E97)</f>
        <v/>
      </c>
      <c r="AW87" s="2" t="str">
        <f>IF(データとりまとめシート!$G97="","",データとりまとめシート!$G97)</f>
        <v/>
      </c>
      <c r="AX87" s="2"/>
      <c r="AY87" s="2"/>
      <c r="AZ87" s="2" t="str">
        <f>IF(データとりまとめシート!$I97="","",データとりまとめシート!$I97)</f>
        <v/>
      </c>
      <c r="BA87" s="2" t="str">
        <f>IF(データとりまとめシート!$K97="","",データとりまとめシート!$K97)</f>
        <v/>
      </c>
      <c r="BB87" s="2"/>
      <c r="BC87" s="2"/>
    </row>
    <row r="88" spans="1:55">
      <c r="A88" s="2" t="str">
        <f>IF(選手情報入力シート!A88="","",選手情報入力シート!A88)</f>
        <v/>
      </c>
      <c r="B88" s="2" t="str">
        <f>IF($A88="","",所属情報入力シート!$A$2)</f>
        <v/>
      </c>
      <c r="C88" s="2"/>
      <c r="D88" s="2"/>
      <c r="E88" s="2" t="str">
        <f>IF($A88="","",VLOOKUP($A88,選手情報入力シート!$A$3:$M$246,2,FALSE))</f>
        <v/>
      </c>
      <c r="F88" s="2" t="str">
        <f>IF($A88="","",VLOOKUP($A88,選手情報入力シート!$A$3:$M$246,3,FALSE)&amp;" "&amp;VLOOKUP($A88,選手情報入力シート!$A$3:$M$246,4,FALSE))</f>
        <v/>
      </c>
      <c r="G88" s="2" t="str">
        <f>IF($A88="","",VLOOKUP($A88,選手情報入力シート!$A$3:$M$246,5,FALSE))</f>
        <v/>
      </c>
      <c r="H88" s="2"/>
      <c r="I88" s="2" t="str">
        <f>IF($A88="","",VLOOKUP($A88,選手情報入力シート!$A$3:$M$246,6,FALSE))</f>
        <v/>
      </c>
      <c r="J88" s="2" t="str">
        <f>IF($A88="","",VLOOKUP($A88,選手情報入力シート!$A$3:$M$246,7,FALSE))</f>
        <v/>
      </c>
      <c r="K88" s="2" t="str">
        <f>IF($A88="","",VLOOKUP($A88,選手情報入力シート!$A$3:$M$246,8,FALSE))</f>
        <v/>
      </c>
      <c r="L88" s="2" t="str">
        <f>IF($A88="","",VLOOKUP($A88,選手情報入力シート!$A$3:$M$246,9,FALSE))</f>
        <v/>
      </c>
      <c r="M88" s="2" t="str">
        <f>IF($A88="","",YEAR(VLOOKUP($A88,選手情報入力シート!$A$3:$M$246,10,FALSE)))</f>
        <v/>
      </c>
      <c r="N88" s="9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2"/>
      <c r="P88" s="2"/>
      <c r="AF88" s="2" t="str">
        <f>IF(データとりまとめシート!$A98="","",データとりまとめシート!$A98)</f>
        <v/>
      </c>
      <c r="AG88" s="2"/>
      <c r="AH88" s="2" t="str">
        <f>IF($AF88="","",VLOOKUP($AF88,NANS取り込みシート!$A:$P,2,FALSE))</f>
        <v/>
      </c>
      <c r="AI88" s="2"/>
      <c r="AJ88" s="2" t="str">
        <f>IF($AF88="","",VLOOKUP($AF88,NANS取り込みシート!$A:$P,5,FALSE))</f>
        <v/>
      </c>
      <c r="AK88" s="2" t="str">
        <f>IF($AF88="","",VLOOKUP($AF88,NANS取り込みシート!$A:$P,6,FALSE))</f>
        <v/>
      </c>
      <c r="AL88" s="2" t="str">
        <f>IF($AF88="","",VLOOKUP($AF88,NANS取り込みシート!$A:$P,7,FALSE))</f>
        <v/>
      </c>
      <c r="AM88" s="2"/>
      <c r="AN88" s="2" t="str">
        <f>IF($AF88="","",VLOOKUP($AF88,NANS取り込みシート!$A:$P,9,FALSE))</f>
        <v/>
      </c>
      <c r="AO88" s="2" t="str">
        <f>IF($AF88="","",VLOOKUP($AF88,NANS取り込みシート!$A:$P,10,FALSE))</f>
        <v/>
      </c>
      <c r="AP88" s="2" t="str">
        <f>IF($AF88="","",VLOOKUP($AF88,NANS取り込みシート!$A:$P,11,FALSE))</f>
        <v/>
      </c>
      <c r="AQ88" s="2" t="str">
        <f>IF($AF88="","",VLOOKUP($AF88,NANS取り込みシート!$A:$P,12,FALSE))</f>
        <v/>
      </c>
      <c r="AR88" s="2" t="str">
        <f>IF($AF88="","",VLOOKUP($AF88,NANS取り込みシート!$A:$P,13,FALSE))</f>
        <v/>
      </c>
      <c r="AS88" s="9" t="str">
        <f>IF($AF88="","",VLOOKUP($AF88,NANS取り込みシート!$A:$P,14,FALSE))</f>
        <v/>
      </c>
      <c r="AT88" s="2"/>
      <c r="AU88" s="9" t="str">
        <f>IF($AF88="","",VLOOKUP($AF88,NANS取り込みシート!$A:$P,16,FALSE))</f>
        <v/>
      </c>
      <c r="AV88" s="2" t="str">
        <f>IF(データとりまとめシート!$E98="","",データとりまとめシート!$E98)</f>
        <v/>
      </c>
      <c r="AW88" s="2" t="str">
        <f>IF(データとりまとめシート!$G98="","",データとりまとめシート!$G98)</f>
        <v/>
      </c>
      <c r="AX88" s="2"/>
      <c r="AY88" s="2"/>
      <c r="AZ88" s="2" t="str">
        <f>IF(データとりまとめシート!$I98="","",データとりまとめシート!$I98)</f>
        <v/>
      </c>
      <c r="BA88" s="2" t="str">
        <f>IF(データとりまとめシート!$K98="","",データとりまとめシート!$K98)</f>
        <v/>
      </c>
      <c r="BB88" s="2"/>
      <c r="BC88" s="2"/>
    </row>
    <row r="89" spans="1:55">
      <c r="A89" s="2" t="str">
        <f>IF(選手情報入力シート!A89="","",選手情報入力シート!A89)</f>
        <v/>
      </c>
      <c r="B89" s="2" t="str">
        <f>IF($A89="","",所属情報入力シート!$A$2)</f>
        <v/>
      </c>
      <c r="C89" s="2"/>
      <c r="D89" s="2"/>
      <c r="E89" s="2" t="str">
        <f>IF($A89="","",VLOOKUP($A89,選手情報入力シート!$A$3:$M$246,2,FALSE))</f>
        <v/>
      </c>
      <c r="F89" s="2" t="str">
        <f>IF($A89="","",VLOOKUP($A89,選手情報入力シート!$A$3:$M$246,3,FALSE)&amp;" "&amp;VLOOKUP($A89,選手情報入力シート!$A$3:$M$246,4,FALSE))</f>
        <v/>
      </c>
      <c r="G89" s="2" t="str">
        <f>IF($A89="","",VLOOKUP($A89,選手情報入力シート!$A$3:$M$246,5,FALSE))</f>
        <v/>
      </c>
      <c r="H89" s="2"/>
      <c r="I89" s="2" t="str">
        <f>IF($A89="","",VLOOKUP($A89,選手情報入力シート!$A$3:$M$246,6,FALSE))</f>
        <v/>
      </c>
      <c r="J89" s="2" t="str">
        <f>IF($A89="","",VLOOKUP($A89,選手情報入力シート!$A$3:$M$246,7,FALSE))</f>
        <v/>
      </c>
      <c r="K89" s="2" t="str">
        <f>IF($A89="","",VLOOKUP($A89,選手情報入力シート!$A$3:$M$246,8,FALSE))</f>
        <v/>
      </c>
      <c r="L89" s="2" t="str">
        <f>IF($A89="","",VLOOKUP($A89,選手情報入力シート!$A$3:$M$246,9,FALSE))</f>
        <v/>
      </c>
      <c r="M89" s="2" t="str">
        <f>IF($A89="","",YEAR(VLOOKUP($A89,選手情報入力シート!$A$3:$M$246,10,FALSE)))</f>
        <v/>
      </c>
      <c r="N89" s="9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2"/>
      <c r="P89" s="2"/>
      <c r="AF89" s="2" t="str">
        <f>IF(データとりまとめシート!$A99="","",データとりまとめシート!$A99)</f>
        <v/>
      </c>
      <c r="AG89" s="2"/>
      <c r="AH89" s="2" t="str">
        <f>IF($AF89="","",VLOOKUP($AF89,NANS取り込みシート!$A:$P,2,FALSE))</f>
        <v/>
      </c>
      <c r="AI89" s="2"/>
      <c r="AJ89" s="2" t="str">
        <f>IF($AF89="","",VLOOKUP($AF89,NANS取り込みシート!$A:$P,5,FALSE))</f>
        <v/>
      </c>
      <c r="AK89" s="2" t="str">
        <f>IF($AF89="","",VLOOKUP($AF89,NANS取り込みシート!$A:$P,6,FALSE))</f>
        <v/>
      </c>
      <c r="AL89" s="2" t="str">
        <f>IF($AF89="","",VLOOKUP($AF89,NANS取り込みシート!$A:$P,7,FALSE))</f>
        <v/>
      </c>
      <c r="AM89" s="2"/>
      <c r="AN89" s="2" t="str">
        <f>IF($AF89="","",VLOOKUP($AF89,NANS取り込みシート!$A:$P,9,FALSE))</f>
        <v/>
      </c>
      <c r="AO89" s="2" t="str">
        <f>IF($AF89="","",VLOOKUP($AF89,NANS取り込みシート!$A:$P,10,FALSE))</f>
        <v/>
      </c>
      <c r="AP89" s="2" t="str">
        <f>IF($AF89="","",VLOOKUP($AF89,NANS取り込みシート!$A:$P,11,FALSE))</f>
        <v/>
      </c>
      <c r="AQ89" s="2" t="str">
        <f>IF($AF89="","",VLOOKUP($AF89,NANS取り込みシート!$A:$P,12,FALSE))</f>
        <v/>
      </c>
      <c r="AR89" s="2" t="str">
        <f>IF($AF89="","",VLOOKUP($AF89,NANS取り込みシート!$A:$P,13,FALSE))</f>
        <v/>
      </c>
      <c r="AS89" s="9" t="str">
        <f>IF($AF89="","",VLOOKUP($AF89,NANS取り込みシート!$A:$P,14,FALSE))</f>
        <v/>
      </c>
      <c r="AT89" s="2"/>
      <c r="AU89" s="9" t="str">
        <f>IF($AF89="","",VLOOKUP($AF89,NANS取り込みシート!$A:$P,16,FALSE))</f>
        <v/>
      </c>
      <c r="AV89" s="2" t="str">
        <f>IF(データとりまとめシート!$E99="","",データとりまとめシート!$E99)</f>
        <v/>
      </c>
      <c r="AW89" s="2" t="str">
        <f>IF(データとりまとめシート!$G99="","",データとりまとめシート!$G99)</f>
        <v/>
      </c>
      <c r="AX89" s="2"/>
      <c r="AY89" s="2"/>
      <c r="AZ89" s="2" t="str">
        <f>IF(データとりまとめシート!$I99="","",データとりまとめシート!$I99)</f>
        <v/>
      </c>
      <c r="BA89" s="2" t="str">
        <f>IF(データとりまとめシート!$K99="","",データとりまとめシート!$K99)</f>
        <v/>
      </c>
      <c r="BB89" s="2"/>
      <c r="BC89" s="2"/>
    </row>
    <row r="90" spans="1:55">
      <c r="A90" s="2" t="str">
        <f>IF(選手情報入力シート!A90="","",選手情報入力シート!A90)</f>
        <v/>
      </c>
      <c r="B90" s="2" t="str">
        <f>IF($A90="","",所属情報入力シート!$A$2)</f>
        <v/>
      </c>
      <c r="C90" s="2"/>
      <c r="D90" s="2"/>
      <c r="E90" s="2" t="str">
        <f>IF($A90="","",VLOOKUP($A90,選手情報入力シート!$A$3:$M$246,2,FALSE))</f>
        <v/>
      </c>
      <c r="F90" s="2" t="str">
        <f>IF($A90="","",VLOOKUP($A90,選手情報入力シート!$A$3:$M$246,3,FALSE)&amp;" "&amp;VLOOKUP($A90,選手情報入力シート!$A$3:$M$246,4,FALSE))</f>
        <v/>
      </c>
      <c r="G90" s="2" t="str">
        <f>IF($A90="","",VLOOKUP($A90,選手情報入力シート!$A$3:$M$246,5,FALSE))</f>
        <v/>
      </c>
      <c r="H90" s="2"/>
      <c r="I90" s="2" t="str">
        <f>IF($A90="","",VLOOKUP($A90,選手情報入力シート!$A$3:$M$246,6,FALSE))</f>
        <v/>
      </c>
      <c r="J90" s="2" t="str">
        <f>IF($A90="","",VLOOKUP($A90,選手情報入力シート!$A$3:$M$246,7,FALSE))</f>
        <v/>
      </c>
      <c r="K90" s="2" t="str">
        <f>IF($A90="","",VLOOKUP($A90,選手情報入力シート!$A$3:$M$246,8,FALSE))</f>
        <v/>
      </c>
      <c r="L90" s="2" t="str">
        <f>IF($A90="","",VLOOKUP($A90,選手情報入力シート!$A$3:$M$246,9,FALSE))</f>
        <v/>
      </c>
      <c r="M90" s="2" t="str">
        <f>IF($A90="","",YEAR(VLOOKUP($A90,選手情報入力シート!$A$3:$M$246,10,FALSE)))</f>
        <v/>
      </c>
      <c r="N90" s="9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2"/>
      <c r="P90" s="2"/>
      <c r="AF90" s="2" t="str">
        <f>IF(データとりまとめシート!$A100="","",データとりまとめシート!$A100)</f>
        <v/>
      </c>
      <c r="AG90" s="2"/>
      <c r="AH90" s="2" t="str">
        <f>IF($AF90="","",VLOOKUP($AF90,NANS取り込みシート!$A:$P,2,FALSE))</f>
        <v/>
      </c>
      <c r="AI90" s="2"/>
      <c r="AJ90" s="2" t="str">
        <f>IF($AF90="","",VLOOKUP($AF90,NANS取り込みシート!$A:$P,5,FALSE))</f>
        <v/>
      </c>
      <c r="AK90" s="2" t="str">
        <f>IF($AF90="","",VLOOKUP($AF90,NANS取り込みシート!$A:$P,6,FALSE))</f>
        <v/>
      </c>
      <c r="AL90" s="2" t="str">
        <f>IF($AF90="","",VLOOKUP($AF90,NANS取り込みシート!$A:$P,7,FALSE))</f>
        <v/>
      </c>
      <c r="AM90" s="2"/>
      <c r="AN90" s="2" t="str">
        <f>IF($AF90="","",VLOOKUP($AF90,NANS取り込みシート!$A:$P,9,FALSE))</f>
        <v/>
      </c>
      <c r="AO90" s="2" t="str">
        <f>IF($AF90="","",VLOOKUP($AF90,NANS取り込みシート!$A:$P,10,FALSE))</f>
        <v/>
      </c>
      <c r="AP90" s="2" t="str">
        <f>IF($AF90="","",VLOOKUP($AF90,NANS取り込みシート!$A:$P,11,FALSE))</f>
        <v/>
      </c>
      <c r="AQ90" s="2" t="str">
        <f>IF($AF90="","",VLOOKUP($AF90,NANS取り込みシート!$A:$P,12,FALSE))</f>
        <v/>
      </c>
      <c r="AR90" s="2" t="str">
        <f>IF($AF90="","",VLOOKUP($AF90,NANS取り込みシート!$A:$P,13,FALSE))</f>
        <v/>
      </c>
      <c r="AS90" s="9" t="str">
        <f>IF($AF90="","",VLOOKUP($AF90,NANS取り込みシート!$A:$P,14,FALSE))</f>
        <v/>
      </c>
      <c r="AT90" s="2"/>
      <c r="AU90" s="9" t="str">
        <f>IF($AF90="","",VLOOKUP($AF90,NANS取り込みシート!$A:$P,16,FALSE))</f>
        <v/>
      </c>
      <c r="AV90" s="2" t="str">
        <f>IF(データとりまとめシート!$E100="","",データとりまとめシート!$E100)</f>
        <v/>
      </c>
      <c r="AW90" s="2" t="str">
        <f>IF(データとりまとめシート!$G100="","",データとりまとめシート!$G100)</f>
        <v/>
      </c>
      <c r="AX90" s="2"/>
      <c r="AY90" s="2"/>
      <c r="AZ90" s="2" t="str">
        <f>IF(データとりまとめシート!$I100="","",データとりまとめシート!$I100)</f>
        <v/>
      </c>
      <c r="BA90" s="2" t="str">
        <f>IF(データとりまとめシート!$K100="","",データとりまとめシート!$K100)</f>
        <v/>
      </c>
      <c r="BB90" s="2"/>
      <c r="BC90" s="2"/>
    </row>
    <row r="91" spans="1:55">
      <c r="A91" s="2" t="str">
        <f>IF(選手情報入力シート!A91="","",選手情報入力シート!A91)</f>
        <v/>
      </c>
      <c r="B91" s="2" t="str">
        <f>IF($A91="","",所属情報入力シート!$A$2)</f>
        <v/>
      </c>
      <c r="C91" s="2"/>
      <c r="D91" s="2"/>
      <c r="E91" s="2" t="str">
        <f>IF($A91="","",VLOOKUP($A91,選手情報入力シート!$A$3:$M$246,2,FALSE))</f>
        <v/>
      </c>
      <c r="F91" s="2" t="str">
        <f>IF($A91="","",VLOOKUP($A91,選手情報入力シート!$A$3:$M$246,3,FALSE)&amp;" "&amp;VLOOKUP($A91,選手情報入力シート!$A$3:$M$246,4,FALSE))</f>
        <v/>
      </c>
      <c r="G91" s="2" t="str">
        <f>IF($A91="","",VLOOKUP($A91,選手情報入力シート!$A$3:$M$246,5,FALSE))</f>
        <v/>
      </c>
      <c r="H91" s="2"/>
      <c r="I91" s="2" t="str">
        <f>IF($A91="","",VLOOKUP($A91,選手情報入力シート!$A$3:$M$246,6,FALSE))</f>
        <v/>
      </c>
      <c r="J91" s="2" t="str">
        <f>IF($A91="","",VLOOKUP($A91,選手情報入力シート!$A$3:$M$246,7,FALSE))</f>
        <v/>
      </c>
      <c r="K91" s="2" t="str">
        <f>IF($A91="","",VLOOKUP($A91,選手情報入力シート!$A$3:$M$246,8,FALSE))</f>
        <v/>
      </c>
      <c r="L91" s="2" t="str">
        <f>IF($A91="","",VLOOKUP($A91,選手情報入力シート!$A$3:$M$246,9,FALSE))</f>
        <v/>
      </c>
      <c r="M91" s="2" t="str">
        <f>IF($A91="","",YEAR(VLOOKUP($A91,選手情報入力シート!$A$3:$M$246,10,FALSE)))</f>
        <v/>
      </c>
      <c r="N91" s="9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2"/>
      <c r="P91" s="2"/>
      <c r="AF91" s="2" t="str">
        <f>IF(データとりまとめシート!$A101="","",データとりまとめシート!$A101)</f>
        <v/>
      </c>
      <c r="AG91" s="2"/>
      <c r="AH91" s="2" t="str">
        <f>IF($AF91="","",VLOOKUP($AF91,NANS取り込みシート!$A:$P,2,FALSE))</f>
        <v/>
      </c>
      <c r="AI91" s="2"/>
      <c r="AJ91" s="2" t="str">
        <f>IF($AF91="","",VLOOKUP($AF91,NANS取り込みシート!$A:$P,5,FALSE))</f>
        <v/>
      </c>
      <c r="AK91" s="2" t="str">
        <f>IF($AF91="","",VLOOKUP($AF91,NANS取り込みシート!$A:$P,6,FALSE))</f>
        <v/>
      </c>
      <c r="AL91" s="2" t="str">
        <f>IF($AF91="","",VLOOKUP($AF91,NANS取り込みシート!$A:$P,7,FALSE))</f>
        <v/>
      </c>
      <c r="AM91" s="2"/>
      <c r="AN91" s="2" t="str">
        <f>IF($AF91="","",VLOOKUP($AF91,NANS取り込みシート!$A:$P,9,FALSE))</f>
        <v/>
      </c>
      <c r="AO91" s="2" t="str">
        <f>IF($AF91="","",VLOOKUP($AF91,NANS取り込みシート!$A:$P,10,FALSE))</f>
        <v/>
      </c>
      <c r="AP91" s="2" t="str">
        <f>IF($AF91="","",VLOOKUP($AF91,NANS取り込みシート!$A:$P,11,FALSE))</f>
        <v/>
      </c>
      <c r="AQ91" s="2" t="str">
        <f>IF($AF91="","",VLOOKUP($AF91,NANS取り込みシート!$A:$P,12,FALSE))</f>
        <v/>
      </c>
      <c r="AR91" s="2" t="str">
        <f>IF($AF91="","",VLOOKUP($AF91,NANS取り込みシート!$A:$P,13,FALSE))</f>
        <v/>
      </c>
      <c r="AS91" s="9" t="str">
        <f>IF($AF91="","",VLOOKUP($AF91,NANS取り込みシート!$A:$P,14,FALSE))</f>
        <v/>
      </c>
      <c r="AT91" s="2"/>
      <c r="AU91" s="9" t="str">
        <f>IF($AF91="","",VLOOKUP($AF91,NANS取り込みシート!$A:$P,16,FALSE))</f>
        <v/>
      </c>
      <c r="AV91" s="2" t="str">
        <f>IF(データとりまとめシート!$E101="","",データとりまとめシート!$E101)</f>
        <v/>
      </c>
      <c r="AW91" s="2" t="str">
        <f>IF(データとりまとめシート!$G101="","",データとりまとめシート!$G101)</f>
        <v/>
      </c>
      <c r="AX91" s="2"/>
      <c r="AY91" s="2"/>
      <c r="AZ91" s="2" t="str">
        <f>IF(データとりまとめシート!$I101="","",データとりまとめシート!$I101)</f>
        <v/>
      </c>
      <c r="BA91" s="2" t="str">
        <f>IF(データとりまとめシート!$K101="","",データとりまとめシート!$K101)</f>
        <v/>
      </c>
      <c r="BB91" s="2"/>
      <c r="BC91" s="2"/>
    </row>
    <row r="92" spans="1:55">
      <c r="A92" s="2" t="str">
        <f>IF(選手情報入力シート!A92="","",選手情報入力シート!A92)</f>
        <v/>
      </c>
      <c r="B92" s="2" t="str">
        <f>IF($A92="","",所属情報入力シート!$A$2)</f>
        <v/>
      </c>
      <c r="C92" s="2"/>
      <c r="D92" s="2"/>
      <c r="E92" s="2" t="str">
        <f>IF($A92="","",VLOOKUP($A92,選手情報入力シート!$A$3:$M$246,2,FALSE))</f>
        <v/>
      </c>
      <c r="F92" s="2" t="str">
        <f>IF($A92="","",VLOOKUP($A92,選手情報入力シート!$A$3:$M$246,3,FALSE)&amp;" "&amp;VLOOKUP($A92,選手情報入力シート!$A$3:$M$246,4,FALSE))</f>
        <v/>
      </c>
      <c r="G92" s="2" t="str">
        <f>IF($A92="","",VLOOKUP($A92,選手情報入力シート!$A$3:$M$246,5,FALSE))</f>
        <v/>
      </c>
      <c r="H92" s="2"/>
      <c r="I92" s="2" t="str">
        <f>IF($A92="","",VLOOKUP($A92,選手情報入力シート!$A$3:$M$246,6,FALSE))</f>
        <v/>
      </c>
      <c r="J92" s="2" t="str">
        <f>IF($A92="","",VLOOKUP($A92,選手情報入力シート!$A$3:$M$246,7,FALSE))</f>
        <v/>
      </c>
      <c r="K92" s="2" t="str">
        <f>IF($A92="","",VLOOKUP($A92,選手情報入力シート!$A$3:$M$246,8,FALSE))</f>
        <v/>
      </c>
      <c r="L92" s="2" t="str">
        <f>IF($A92="","",VLOOKUP($A92,選手情報入力シート!$A$3:$M$246,9,FALSE))</f>
        <v/>
      </c>
      <c r="M92" s="2" t="str">
        <f>IF($A92="","",YEAR(VLOOKUP($A92,選手情報入力シート!$A$3:$M$246,10,FALSE)))</f>
        <v/>
      </c>
      <c r="N92" s="9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2"/>
      <c r="P92" s="2"/>
      <c r="AF92" s="2" t="str">
        <f>IF(データとりまとめシート!$A102="","",データとりまとめシート!$A102)</f>
        <v/>
      </c>
      <c r="AG92" s="2"/>
      <c r="AH92" s="2" t="str">
        <f>IF($AF92="","",VLOOKUP($AF92,NANS取り込みシート!$A:$P,2,FALSE))</f>
        <v/>
      </c>
      <c r="AI92" s="2"/>
      <c r="AJ92" s="2" t="str">
        <f>IF($AF92="","",VLOOKUP($AF92,NANS取り込みシート!$A:$P,5,FALSE))</f>
        <v/>
      </c>
      <c r="AK92" s="2" t="str">
        <f>IF($AF92="","",VLOOKUP($AF92,NANS取り込みシート!$A:$P,6,FALSE))</f>
        <v/>
      </c>
      <c r="AL92" s="2" t="str">
        <f>IF($AF92="","",VLOOKUP($AF92,NANS取り込みシート!$A:$P,7,FALSE))</f>
        <v/>
      </c>
      <c r="AM92" s="2"/>
      <c r="AN92" s="2" t="str">
        <f>IF($AF92="","",VLOOKUP($AF92,NANS取り込みシート!$A:$P,9,FALSE))</f>
        <v/>
      </c>
      <c r="AO92" s="2" t="str">
        <f>IF($AF92="","",VLOOKUP($AF92,NANS取り込みシート!$A:$P,10,FALSE))</f>
        <v/>
      </c>
      <c r="AP92" s="2" t="str">
        <f>IF($AF92="","",VLOOKUP($AF92,NANS取り込みシート!$A:$P,11,FALSE))</f>
        <v/>
      </c>
      <c r="AQ92" s="2" t="str">
        <f>IF($AF92="","",VLOOKUP($AF92,NANS取り込みシート!$A:$P,12,FALSE))</f>
        <v/>
      </c>
      <c r="AR92" s="2" t="str">
        <f>IF($AF92="","",VLOOKUP($AF92,NANS取り込みシート!$A:$P,13,FALSE))</f>
        <v/>
      </c>
      <c r="AS92" s="9" t="str">
        <f>IF($AF92="","",VLOOKUP($AF92,NANS取り込みシート!$A:$P,14,FALSE))</f>
        <v/>
      </c>
      <c r="AT92" s="2"/>
      <c r="AU92" s="9" t="str">
        <f>IF($AF92="","",VLOOKUP($AF92,NANS取り込みシート!$A:$P,16,FALSE))</f>
        <v/>
      </c>
      <c r="AV92" s="2" t="str">
        <f>IF(データとりまとめシート!$E102="","",データとりまとめシート!$E102)</f>
        <v/>
      </c>
      <c r="AW92" s="2" t="str">
        <f>IF(データとりまとめシート!$G102="","",データとりまとめシート!$G102)</f>
        <v/>
      </c>
      <c r="AX92" s="2"/>
      <c r="AY92" s="2"/>
      <c r="AZ92" s="2" t="str">
        <f>IF(データとりまとめシート!$I102="","",データとりまとめシート!$I102)</f>
        <v/>
      </c>
      <c r="BA92" s="2" t="str">
        <f>IF(データとりまとめシート!$K102="","",データとりまとめシート!$K102)</f>
        <v/>
      </c>
      <c r="BB92" s="2"/>
      <c r="BC92" s="2"/>
    </row>
    <row r="93" spans="1:55">
      <c r="A93" s="2" t="str">
        <f>IF(選手情報入力シート!A93="","",選手情報入力シート!A93)</f>
        <v/>
      </c>
      <c r="B93" s="2" t="str">
        <f>IF($A93="","",所属情報入力シート!$A$2)</f>
        <v/>
      </c>
      <c r="C93" s="2"/>
      <c r="D93" s="2"/>
      <c r="E93" s="2" t="str">
        <f>IF($A93="","",VLOOKUP($A93,選手情報入力シート!$A$3:$M$246,2,FALSE))</f>
        <v/>
      </c>
      <c r="F93" s="2" t="str">
        <f>IF($A93="","",VLOOKUP($A93,選手情報入力シート!$A$3:$M$246,3,FALSE)&amp;" "&amp;VLOOKUP($A93,選手情報入力シート!$A$3:$M$246,4,FALSE))</f>
        <v/>
      </c>
      <c r="G93" s="2" t="str">
        <f>IF($A93="","",VLOOKUP($A93,選手情報入力シート!$A$3:$M$246,5,FALSE))</f>
        <v/>
      </c>
      <c r="H93" s="2"/>
      <c r="I93" s="2" t="str">
        <f>IF($A93="","",VLOOKUP($A93,選手情報入力シート!$A$3:$M$246,6,FALSE))</f>
        <v/>
      </c>
      <c r="J93" s="2" t="str">
        <f>IF($A93="","",VLOOKUP($A93,選手情報入力シート!$A$3:$M$246,7,FALSE))</f>
        <v/>
      </c>
      <c r="K93" s="2" t="str">
        <f>IF($A93="","",VLOOKUP($A93,選手情報入力シート!$A$3:$M$246,8,FALSE))</f>
        <v/>
      </c>
      <c r="L93" s="2" t="str">
        <f>IF($A93="","",VLOOKUP($A93,選手情報入力シート!$A$3:$M$246,9,FALSE))</f>
        <v/>
      </c>
      <c r="M93" s="2" t="str">
        <f>IF($A93="","",YEAR(VLOOKUP($A93,選手情報入力シート!$A$3:$M$246,10,FALSE)))</f>
        <v/>
      </c>
      <c r="N93" s="9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2"/>
      <c r="P93" s="2"/>
      <c r="AF93" s="2" t="str">
        <f>IF(データとりまとめシート!$A103="","",データとりまとめシート!$A103)</f>
        <v/>
      </c>
      <c r="AG93" s="2"/>
      <c r="AH93" s="2" t="str">
        <f>IF($AF93="","",VLOOKUP($AF93,NANS取り込みシート!$A:$P,2,FALSE))</f>
        <v/>
      </c>
      <c r="AI93" s="2"/>
      <c r="AJ93" s="2" t="str">
        <f>IF($AF93="","",VLOOKUP($AF93,NANS取り込みシート!$A:$P,5,FALSE))</f>
        <v/>
      </c>
      <c r="AK93" s="2" t="str">
        <f>IF($AF93="","",VLOOKUP($AF93,NANS取り込みシート!$A:$P,6,FALSE))</f>
        <v/>
      </c>
      <c r="AL93" s="2" t="str">
        <f>IF($AF93="","",VLOOKUP($AF93,NANS取り込みシート!$A:$P,7,FALSE))</f>
        <v/>
      </c>
      <c r="AM93" s="2"/>
      <c r="AN93" s="2" t="str">
        <f>IF($AF93="","",VLOOKUP($AF93,NANS取り込みシート!$A:$P,9,FALSE))</f>
        <v/>
      </c>
      <c r="AO93" s="2" t="str">
        <f>IF($AF93="","",VLOOKUP($AF93,NANS取り込みシート!$A:$P,10,FALSE))</f>
        <v/>
      </c>
      <c r="AP93" s="2" t="str">
        <f>IF($AF93="","",VLOOKUP($AF93,NANS取り込みシート!$A:$P,11,FALSE))</f>
        <v/>
      </c>
      <c r="AQ93" s="2" t="str">
        <f>IF($AF93="","",VLOOKUP($AF93,NANS取り込みシート!$A:$P,12,FALSE))</f>
        <v/>
      </c>
      <c r="AR93" s="2" t="str">
        <f>IF($AF93="","",VLOOKUP($AF93,NANS取り込みシート!$A:$P,13,FALSE))</f>
        <v/>
      </c>
      <c r="AS93" s="9" t="str">
        <f>IF($AF93="","",VLOOKUP($AF93,NANS取り込みシート!$A:$P,14,FALSE))</f>
        <v/>
      </c>
      <c r="AT93" s="2"/>
      <c r="AU93" s="9" t="str">
        <f>IF($AF93="","",VLOOKUP($AF93,NANS取り込みシート!$A:$P,16,FALSE))</f>
        <v/>
      </c>
      <c r="AV93" s="2" t="str">
        <f>IF(データとりまとめシート!$E103="","",データとりまとめシート!$E103)</f>
        <v/>
      </c>
      <c r="AW93" s="2" t="str">
        <f>IF(データとりまとめシート!$G103="","",データとりまとめシート!$G103)</f>
        <v/>
      </c>
      <c r="AX93" s="2"/>
      <c r="AY93" s="2"/>
      <c r="AZ93" s="2" t="str">
        <f>IF(データとりまとめシート!$I103="","",データとりまとめシート!$I103)</f>
        <v/>
      </c>
      <c r="BA93" s="2" t="str">
        <f>IF(データとりまとめシート!$K103="","",データとりまとめシート!$K103)</f>
        <v/>
      </c>
      <c r="BB93" s="2"/>
      <c r="BC93" s="2"/>
    </row>
    <row r="94" spans="1:55">
      <c r="A94" s="2" t="str">
        <f>IF(選手情報入力シート!A94="","",選手情報入力シート!A94)</f>
        <v/>
      </c>
      <c r="B94" s="2" t="str">
        <f>IF($A94="","",所属情報入力シート!$A$2)</f>
        <v/>
      </c>
      <c r="C94" s="2"/>
      <c r="D94" s="2"/>
      <c r="E94" s="2" t="str">
        <f>IF($A94="","",VLOOKUP($A94,選手情報入力シート!$A$3:$M$246,2,FALSE))</f>
        <v/>
      </c>
      <c r="F94" s="2" t="str">
        <f>IF($A94="","",VLOOKUP($A94,選手情報入力シート!$A$3:$M$246,3,FALSE)&amp;" "&amp;VLOOKUP($A94,選手情報入力シート!$A$3:$M$246,4,FALSE))</f>
        <v/>
      </c>
      <c r="G94" s="2" t="str">
        <f>IF($A94="","",VLOOKUP($A94,選手情報入力シート!$A$3:$M$246,5,FALSE))</f>
        <v/>
      </c>
      <c r="H94" s="2"/>
      <c r="I94" s="2" t="str">
        <f>IF($A94="","",VLOOKUP($A94,選手情報入力シート!$A$3:$M$246,6,FALSE))</f>
        <v/>
      </c>
      <c r="J94" s="2" t="str">
        <f>IF($A94="","",VLOOKUP($A94,選手情報入力シート!$A$3:$M$246,7,FALSE))</f>
        <v/>
      </c>
      <c r="K94" s="2" t="str">
        <f>IF($A94="","",VLOOKUP($A94,選手情報入力シート!$A$3:$M$246,8,FALSE))</f>
        <v/>
      </c>
      <c r="L94" s="2" t="str">
        <f>IF($A94="","",VLOOKUP($A94,選手情報入力シート!$A$3:$M$246,9,FALSE))</f>
        <v/>
      </c>
      <c r="M94" s="2" t="str">
        <f>IF($A94="","",YEAR(VLOOKUP($A94,選手情報入力シート!$A$3:$M$246,10,FALSE)))</f>
        <v/>
      </c>
      <c r="N94" s="9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2"/>
      <c r="P94" s="2"/>
      <c r="AF94" s="2" t="str">
        <f>IF(データとりまとめシート!$A104="","",データとりまとめシート!$A104)</f>
        <v/>
      </c>
      <c r="AG94" s="2"/>
      <c r="AH94" s="2" t="str">
        <f>IF($AF94="","",VLOOKUP($AF94,NANS取り込みシート!$A:$P,2,FALSE))</f>
        <v/>
      </c>
      <c r="AI94" s="2"/>
      <c r="AJ94" s="2" t="str">
        <f>IF($AF94="","",VLOOKUP($AF94,NANS取り込みシート!$A:$P,5,FALSE))</f>
        <v/>
      </c>
      <c r="AK94" s="2" t="str">
        <f>IF($AF94="","",VLOOKUP($AF94,NANS取り込みシート!$A:$P,6,FALSE))</f>
        <v/>
      </c>
      <c r="AL94" s="2" t="str">
        <f>IF($AF94="","",VLOOKUP($AF94,NANS取り込みシート!$A:$P,7,FALSE))</f>
        <v/>
      </c>
      <c r="AM94" s="2"/>
      <c r="AN94" s="2" t="str">
        <f>IF($AF94="","",VLOOKUP($AF94,NANS取り込みシート!$A:$P,9,FALSE))</f>
        <v/>
      </c>
      <c r="AO94" s="2" t="str">
        <f>IF($AF94="","",VLOOKUP($AF94,NANS取り込みシート!$A:$P,10,FALSE))</f>
        <v/>
      </c>
      <c r="AP94" s="2" t="str">
        <f>IF($AF94="","",VLOOKUP($AF94,NANS取り込みシート!$A:$P,11,FALSE))</f>
        <v/>
      </c>
      <c r="AQ94" s="2" t="str">
        <f>IF($AF94="","",VLOOKUP($AF94,NANS取り込みシート!$A:$P,12,FALSE))</f>
        <v/>
      </c>
      <c r="AR94" s="2" t="str">
        <f>IF($AF94="","",VLOOKUP($AF94,NANS取り込みシート!$A:$P,13,FALSE))</f>
        <v/>
      </c>
      <c r="AS94" s="9" t="str">
        <f>IF($AF94="","",VLOOKUP($AF94,NANS取り込みシート!$A:$P,14,FALSE))</f>
        <v/>
      </c>
      <c r="AT94" s="2"/>
      <c r="AU94" s="9" t="str">
        <f>IF($AF94="","",VLOOKUP($AF94,NANS取り込みシート!$A:$P,16,FALSE))</f>
        <v/>
      </c>
      <c r="AV94" s="2" t="str">
        <f>IF(データとりまとめシート!$E104="","",データとりまとめシート!$E104)</f>
        <v/>
      </c>
      <c r="AW94" s="2" t="str">
        <f>IF(データとりまとめシート!$G104="","",データとりまとめシート!$G104)</f>
        <v/>
      </c>
      <c r="AX94" s="2"/>
      <c r="AY94" s="2"/>
      <c r="AZ94" s="2" t="str">
        <f>IF(データとりまとめシート!$I104="","",データとりまとめシート!$I104)</f>
        <v/>
      </c>
      <c r="BA94" s="2" t="str">
        <f>IF(データとりまとめシート!$K104="","",データとりまとめシート!$K104)</f>
        <v/>
      </c>
      <c r="BB94" s="2"/>
      <c r="BC94" s="2"/>
    </row>
    <row r="95" spans="1:55">
      <c r="A95" s="2" t="str">
        <f>IF(選手情報入力シート!A95="","",選手情報入力シート!A95)</f>
        <v/>
      </c>
      <c r="B95" s="2" t="str">
        <f>IF($A95="","",所属情報入力シート!$A$2)</f>
        <v/>
      </c>
      <c r="C95" s="2"/>
      <c r="D95" s="2"/>
      <c r="E95" s="2" t="str">
        <f>IF($A95="","",VLOOKUP($A95,選手情報入力シート!$A$3:$M$246,2,FALSE))</f>
        <v/>
      </c>
      <c r="F95" s="2" t="str">
        <f>IF($A95="","",VLOOKUP($A95,選手情報入力シート!$A$3:$M$246,3,FALSE)&amp;" "&amp;VLOOKUP($A95,選手情報入力シート!$A$3:$M$246,4,FALSE))</f>
        <v/>
      </c>
      <c r="G95" s="2" t="str">
        <f>IF($A95="","",VLOOKUP($A95,選手情報入力シート!$A$3:$M$246,5,FALSE))</f>
        <v/>
      </c>
      <c r="H95" s="2"/>
      <c r="I95" s="2" t="str">
        <f>IF($A95="","",VLOOKUP($A95,選手情報入力シート!$A$3:$M$246,6,FALSE))</f>
        <v/>
      </c>
      <c r="J95" s="2" t="str">
        <f>IF($A95="","",VLOOKUP($A95,選手情報入力シート!$A$3:$M$246,7,FALSE))</f>
        <v/>
      </c>
      <c r="K95" s="2" t="str">
        <f>IF($A95="","",VLOOKUP($A95,選手情報入力シート!$A$3:$M$246,8,FALSE))</f>
        <v/>
      </c>
      <c r="L95" s="2" t="str">
        <f>IF($A95="","",VLOOKUP($A95,選手情報入力シート!$A$3:$M$246,9,FALSE))</f>
        <v/>
      </c>
      <c r="M95" s="2" t="str">
        <f>IF($A95="","",YEAR(VLOOKUP($A95,選手情報入力シート!$A$3:$M$246,10,FALSE)))</f>
        <v/>
      </c>
      <c r="N95" s="9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2"/>
      <c r="P95" s="2"/>
      <c r="AF95" s="2" t="str">
        <f>IF(データとりまとめシート!$A105="","",データとりまとめシート!$A105)</f>
        <v/>
      </c>
      <c r="AG95" s="2"/>
      <c r="AH95" s="2" t="str">
        <f>IF($AF95="","",VLOOKUP($AF95,NANS取り込みシート!$A:$P,2,FALSE))</f>
        <v/>
      </c>
      <c r="AI95" s="2"/>
      <c r="AJ95" s="2" t="str">
        <f>IF($AF95="","",VLOOKUP($AF95,NANS取り込みシート!$A:$P,5,FALSE))</f>
        <v/>
      </c>
      <c r="AK95" s="2" t="str">
        <f>IF($AF95="","",VLOOKUP($AF95,NANS取り込みシート!$A:$P,6,FALSE))</f>
        <v/>
      </c>
      <c r="AL95" s="2" t="str">
        <f>IF($AF95="","",VLOOKUP($AF95,NANS取り込みシート!$A:$P,7,FALSE))</f>
        <v/>
      </c>
      <c r="AM95" s="2"/>
      <c r="AN95" s="2" t="str">
        <f>IF($AF95="","",VLOOKUP($AF95,NANS取り込みシート!$A:$P,9,FALSE))</f>
        <v/>
      </c>
      <c r="AO95" s="2" t="str">
        <f>IF($AF95="","",VLOOKUP($AF95,NANS取り込みシート!$A:$P,10,FALSE))</f>
        <v/>
      </c>
      <c r="AP95" s="2" t="str">
        <f>IF($AF95="","",VLOOKUP($AF95,NANS取り込みシート!$A:$P,11,FALSE))</f>
        <v/>
      </c>
      <c r="AQ95" s="2" t="str">
        <f>IF($AF95="","",VLOOKUP($AF95,NANS取り込みシート!$A:$P,12,FALSE))</f>
        <v/>
      </c>
      <c r="AR95" s="2" t="str">
        <f>IF($AF95="","",VLOOKUP($AF95,NANS取り込みシート!$A:$P,13,FALSE))</f>
        <v/>
      </c>
      <c r="AS95" s="9" t="str">
        <f>IF($AF95="","",VLOOKUP($AF95,NANS取り込みシート!$A:$P,14,FALSE))</f>
        <v/>
      </c>
      <c r="AT95" s="2"/>
      <c r="AU95" s="9" t="str">
        <f>IF($AF95="","",VLOOKUP($AF95,NANS取り込みシート!$A:$P,16,FALSE))</f>
        <v/>
      </c>
      <c r="AV95" s="2" t="str">
        <f>IF(データとりまとめシート!$E105="","",データとりまとめシート!$E105)</f>
        <v/>
      </c>
      <c r="AW95" s="2" t="str">
        <f>IF(データとりまとめシート!$G105="","",データとりまとめシート!$G105)</f>
        <v/>
      </c>
      <c r="AX95" s="2"/>
      <c r="AY95" s="2"/>
      <c r="AZ95" s="2" t="str">
        <f>IF(データとりまとめシート!$I105="","",データとりまとめシート!$I105)</f>
        <v/>
      </c>
      <c r="BA95" s="2" t="str">
        <f>IF(データとりまとめシート!$K105="","",データとりまとめシート!$K105)</f>
        <v/>
      </c>
      <c r="BB95" s="2"/>
      <c r="BC95" s="2"/>
    </row>
    <row r="96" spans="1:55">
      <c r="A96" s="2" t="str">
        <f>IF(選手情報入力シート!A96="","",選手情報入力シート!A96)</f>
        <v/>
      </c>
      <c r="B96" s="2" t="str">
        <f>IF($A96="","",所属情報入力シート!$A$2)</f>
        <v/>
      </c>
      <c r="C96" s="2"/>
      <c r="D96" s="2"/>
      <c r="E96" s="2" t="str">
        <f>IF($A96="","",VLOOKUP($A96,選手情報入力シート!$A$3:$M$246,2,FALSE))</f>
        <v/>
      </c>
      <c r="F96" s="2" t="str">
        <f>IF($A96="","",VLOOKUP($A96,選手情報入力シート!$A$3:$M$246,3,FALSE)&amp;" "&amp;VLOOKUP($A96,選手情報入力シート!$A$3:$M$246,4,FALSE))</f>
        <v/>
      </c>
      <c r="G96" s="2" t="str">
        <f>IF($A96="","",VLOOKUP($A96,選手情報入力シート!$A$3:$M$246,5,FALSE))</f>
        <v/>
      </c>
      <c r="H96" s="2"/>
      <c r="I96" s="2" t="str">
        <f>IF($A96="","",VLOOKUP($A96,選手情報入力シート!$A$3:$M$246,6,FALSE))</f>
        <v/>
      </c>
      <c r="J96" s="2" t="str">
        <f>IF($A96="","",VLOOKUP($A96,選手情報入力シート!$A$3:$M$246,7,FALSE))</f>
        <v/>
      </c>
      <c r="K96" s="2" t="str">
        <f>IF($A96="","",VLOOKUP($A96,選手情報入力シート!$A$3:$M$246,8,FALSE))</f>
        <v/>
      </c>
      <c r="L96" s="2" t="str">
        <f>IF($A96="","",VLOOKUP($A96,選手情報入力シート!$A$3:$M$246,9,FALSE))</f>
        <v/>
      </c>
      <c r="M96" s="2" t="str">
        <f>IF($A96="","",YEAR(VLOOKUP($A96,選手情報入力シート!$A$3:$M$246,10,FALSE)))</f>
        <v/>
      </c>
      <c r="N96" s="9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2"/>
      <c r="P96" s="2"/>
      <c r="AF96" s="2" t="str">
        <f>IF(データとりまとめシート!$A106="","",データとりまとめシート!$A106)</f>
        <v/>
      </c>
      <c r="AG96" s="2"/>
      <c r="AH96" s="2" t="str">
        <f>IF($AF96="","",VLOOKUP($AF96,NANS取り込みシート!$A:$P,2,FALSE))</f>
        <v/>
      </c>
      <c r="AI96" s="2"/>
      <c r="AJ96" s="2" t="str">
        <f>IF($AF96="","",VLOOKUP($AF96,NANS取り込みシート!$A:$P,5,FALSE))</f>
        <v/>
      </c>
      <c r="AK96" s="2" t="str">
        <f>IF($AF96="","",VLOOKUP($AF96,NANS取り込みシート!$A:$P,6,FALSE))</f>
        <v/>
      </c>
      <c r="AL96" s="2" t="str">
        <f>IF($AF96="","",VLOOKUP($AF96,NANS取り込みシート!$A:$P,7,FALSE))</f>
        <v/>
      </c>
      <c r="AM96" s="2"/>
      <c r="AN96" s="2" t="str">
        <f>IF($AF96="","",VLOOKUP($AF96,NANS取り込みシート!$A:$P,9,FALSE))</f>
        <v/>
      </c>
      <c r="AO96" s="2" t="str">
        <f>IF($AF96="","",VLOOKUP($AF96,NANS取り込みシート!$A:$P,10,FALSE))</f>
        <v/>
      </c>
      <c r="AP96" s="2" t="str">
        <f>IF($AF96="","",VLOOKUP($AF96,NANS取り込みシート!$A:$P,11,FALSE))</f>
        <v/>
      </c>
      <c r="AQ96" s="2" t="str">
        <f>IF($AF96="","",VLOOKUP($AF96,NANS取り込みシート!$A:$P,12,FALSE))</f>
        <v/>
      </c>
      <c r="AR96" s="2" t="str">
        <f>IF($AF96="","",VLOOKUP($AF96,NANS取り込みシート!$A:$P,13,FALSE))</f>
        <v/>
      </c>
      <c r="AS96" s="9" t="str">
        <f>IF($AF96="","",VLOOKUP($AF96,NANS取り込みシート!$A:$P,14,FALSE))</f>
        <v/>
      </c>
      <c r="AT96" s="2"/>
      <c r="AU96" s="9" t="str">
        <f>IF($AF96="","",VLOOKUP($AF96,NANS取り込みシート!$A:$P,16,FALSE))</f>
        <v/>
      </c>
      <c r="AV96" s="2" t="str">
        <f>IF(データとりまとめシート!$E106="","",データとりまとめシート!$E106)</f>
        <v/>
      </c>
      <c r="AW96" s="2" t="str">
        <f>IF(データとりまとめシート!$G106="","",データとりまとめシート!$G106)</f>
        <v/>
      </c>
      <c r="AX96" s="2"/>
      <c r="AY96" s="2"/>
      <c r="AZ96" s="2" t="str">
        <f>IF(データとりまとめシート!$I106="","",データとりまとめシート!$I106)</f>
        <v/>
      </c>
      <c r="BA96" s="2" t="str">
        <f>IF(データとりまとめシート!$K106="","",データとりまとめシート!$K106)</f>
        <v/>
      </c>
      <c r="BB96" s="2"/>
      <c r="BC96" s="2"/>
    </row>
    <row r="97" spans="1:55">
      <c r="A97" s="2" t="str">
        <f>IF(選手情報入力シート!A97="","",選手情報入力シート!A97)</f>
        <v/>
      </c>
      <c r="B97" s="2" t="str">
        <f>IF($A97="","",所属情報入力シート!$A$2)</f>
        <v/>
      </c>
      <c r="C97" s="2"/>
      <c r="D97" s="2"/>
      <c r="E97" s="2" t="str">
        <f>IF($A97="","",VLOOKUP($A97,選手情報入力シート!$A$3:$M$246,2,FALSE))</f>
        <v/>
      </c>
      <c r="F97" s="2" t="str">
        <f>IF($A97="","",VLOOKUP($A97,選手情報入力シート!$A$3:$M$246,3,FALSE)&amp;" "&amp;VLOOKUP($A97,選手情報入力シート!$A$3:$M$246,4,FALSE))</f>
        <v/>
      </c>
      <c r="G97" s="2" t="str">
        <f>IF($A97="","",VLOOKUP($A97,選手情報入力シート!$A$3:$M$246,5,FALSE))</f>
        <v/>
      </c>
      <c r="H97" s="2"/>
      <c r="I97" s="2" t="str">
        <f>IF($A97="","",VLOOKUP($A97,選手情報入力シート!$A$3:$M$246,6,FALSE))</f>
        <v/>
      </c>
      <c r="J97" s="2" t="str">
        <f>IF($A97="","",VLOOKUP($A97,選手情報入力シート!$A$3:$M$246,7,FALSE))</f>
        <v/>
      </c>
      <c r="K97" s="2" t="str">
        <f>IF($A97="","",VLOOKUP($A97,選手情報入力シート!$A$3:$M$246,8,FALSE))</f>
        <v/>
      </c>
      <c r="L97" s="2" t="str">
        <f>IF($A97="","",VLOOKUP($A97,選手情報入力シート!$A$3:$M$246,9,FALSE))</f>
        <v/>
      </c>
      <c r="M97" s="2" t="str">
        <f>IF($A97="","",YEAR(VLOOKUP($A97,選手情報入力シート!$A$3:$M$246,10,FALSE)))</f>
        <v/>
      </c>
      <c r="N97" s="9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2"/>
      <c r="P97" s="2"/>
      <c r="AF97" s="2" t="str">
        <f>IF(データとりまとめシート!$A107="","",データとりまとめシート!$A107)</f>
        <v/>
      </c>
      <c r="AG97" s="2"/>
      <c r="AH97" s="2" t="str">
        <f>IF($AF97="","",VLOOKUP($AF97,NANS取り込みシート!$A:$P,2,FALSE))</f>
        <v/>
      </c>
      <c r="AI97" s="2"/>
      <c r="AJ97" s="2" t="str">
        <f>IF($AF97="","",VLOOKUP($AF97,NANS取り込みシート!$A:$P,5,FALSE))</f>
        <v/>
      </c>
      <c r="AK97" s="2" t="str">
        <f>IF($AF97="","",VLOOKUP($AF97,NANS取り込みシート!$A:$P,6,FALSE))</f>
        <v/>
      </c>
      <c r="AL97" s="2" t="str">
        <f>IF($AF97="","",VLOOKUP($AF97,NANS取り込みシート!$A:$P,7,FALSE))</f>
        <v/>
      </c>
      <c r="AM97" s="2"/>
      <c r="AN97" s="2" t="str">
        <f>IF($AF97="","",VLOOKUP($AF97,NANS取り込みシート!$A:$P,9,FALSE))</f>
        <v/>
      </c>
      <c r="AO97" s="2" t="str">
        <f>IF($AF97="","",VLOOKUP($AF97,NANS取り込みシート!$A:$P,10,FALSE))</f>
        <v/>
      </c>
      <c r="AP97" s="2" t="str">
        <f>IF($AF97="","",VLOOKUP($AF97,NANS取り込みシート!$A:$P,11,FALSE))</f>
        <v/>
      </c>
      <c r="AQ97" s="2" t="str">
        <f>IF($AF97="","",VLOOKUP($AF97,NANS取り込みシート!$A:$P,12,FALSE))</f>
        <v/>
      </c>
      <c r="AR97" s="2" t="str">
        <f>IF($AF97="","",VLOOKUP($AF97,NANS取り込みシート!$A:$P,13,FALSE))</f>
        <v/>
      </c>
      <c r="AS97" s="9" t="str">
        <f>IF($AF97="","",VLOOKUP($AF97,NANS取り込みシート!$A:$P,14,FALSE))</f>
        <v/>
      </c>
      <c r="AT97" s="2"/>
      <c r="AU97" s="9" t="str">
        <f>IF($AF97="","",VLOOKUP($AF97,NANS取り込みシート!$A:$P,16,FALSE))</f>
        <v/>
      </c>
      <c r="AV97" s="2" t="str">
        <f>IF(データとりまとめシート!$E107="","",データとりまとめシート!$E107)</f>
        <v/>
      </c>
      <c r="AW97" s="2" t="str">
        <f>IF(データとりまとめシート!$G107="","",データとりまとめシート!$G107)</f>
        <v/>
      </c>
      <c r="AX97" s="2"/>
      <c r="AY97" s="2"/>
      <c r="AZ97" s="2" t="str">
        <f>IF(データとりまとめシート!$I107="","",データとりまとめシート!$I107)</f>
        <v/>
      </c>
      <c r="BA97" s="2" t="str">
        <f>IF(データとりまとめシート!$K107="","",データとりまとめシート!$K107)</f>
        <v/>
      </c>
      <c r="BB97" s="2"/>
      <c r="BC97" s="2"/>
    </row>
    <row r="98" spans="1:55">
      <c r="A98" s="2" t="str">
        <f>IF(選手情報入力シート!A98="","",選手情報入力シート!A98)</f>
        <v/>
      </c>
      <c r="B98" s="2" t="str">
        <f>IF($A98="","",所属情報入力シート!$A$2)</f>
        <v/>
      </c>
      <c r="C98" s="2"/>
      <c r="D98" s="2"/>
      <c r="E98" s="2" t="str">
        <f>IF($A98="","",VLOOKUP($A98,選手情報入力シート!$A$3:$M$246,2,FALSE))</f>
        <v/>
      </c>
      <c r="F98" s="2" t="str">
        <f>IF($A98="","",VLOOKUP($A98,選手情報入力シート!$A$3:$M$246,3,FALSE)&amp;" "&amp;VLOOKUP($A98,選手情報入力シート!$A$3:$M$246,4,FALSE))</f>
        <v/>
      </c>
      <c r="G98" s="2" t="str">
        <f>IF($A98="","",VLOOKUP($A98,選手情報入力シート!$A$3:$M$246,5,FALSE))</f>
        <v/>
      </c>
      <c r="H98" s="2"/>
      <c r="I98" s="2" t="str">
        <f>IF($A98="","",VLOOKUP($A98,選手情報入力シート!$A$3:$M$246,6,FALSE))</f>
        <v/>
      </c>
      <c r="J98" s="2" t="str">
        <f>IF($A98="","",VLOOKUP($A98,選手情報入力シート!$A$3:$M$246,7,FALSE))</f>
        <v/>
      </c>
      <c r="K98" s="2" t="str">
        <f>IF($A98="","",VLOOKUP($A98,選手情報入力シート!$A$3:$M$246,8,FALSE))</f>
        <v/>
      </c>
      <c r="L98" s="2" t="str">
        <f>IF($A98="","",VLOOKUP($A98,選手情報入力シート!$A$3:$M$246,9,FALSE))</f>
        <v/>
      </c>
      <c r="M98" s="2" t="str">
        <f>IF($A98="","",YEAR(VLOOKUP($A98,選手情報入力シート!$A$3:$M$246,10,FALSE)))</f>
        <v/>
      </c>
      <c r="N98" s="9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2"/>
      <c r="P98" s="2"/>
      <c r="AF98" s="2" t="str">
        <f>IF(データとりまとめシート!$A108="","",データとりまとめシート!$A108)</f>
        <v/>
      </c>
      <c r="AG98" s="2"/>
      <c r="AH98" s="2" t="str">
        <f>IF($AF98="","",VLOOKUP($AF98,NANS取り込みシート!$A:$P,2,FALSE))</f>
        <v/>
      </c>
      <c r="AI98" s="2"/>
      <c r="AJ98" s="2" t="str">
        <f>IF($AF98="","",VLOOKUP($AF98,NANS取り込みシート!$A:$P,5,FALSE))</f>
        <v/>
      </c>
      <c r="AK98" s="2" t="str">
        <f>IF($AF98="","",VLOOKUP($AF98,NANS取り込みシート!$A:$P,6,FALSE))</f>
        <v/>
      </c>
      <c r="AL98" s="2" t="str">
        <f>IF($AF98="","",VLOOKUP($AF98,NANS取り込みシート!$A:$P,7,FALSE))</f>
        <v/>
      </c>
      <c r="AM98" s="2"/>
      <c r="AN98" s="2" t="str">
        <f>IF($AF98="","",VLOOKUP($AF98,NANS取り込みシート!$A:$P,9,FALSE))</f>
        <v/>
      </c>
      <c r="AO98" s="2" t="str">
        <f>IF($AF98="","",VLOOKUP($AF98,NANS取り込みシート!$A:$P,10,FALSE))</f>
        <v/>
      </c>
      <c r="AP98" s="2" t="str">
        <f>IF($AF98="","",VLOOKUP($AF98,NANS取り込みシート!$A:$P,11,FALSE))</f>
        <v/>
      </c>
      <c r="AQ98" s="2" t="str">
        <f>IF($AF98="","",VLOOKUP($AF98,NANS取り込みシート!$A:$P,12,FALSE))</f>
        <v/>
      </c>
      <c r="AR98" s="2" t="str">
        <f>IF($AF98="","",VLOOKUP($AF98,NANS取り込みシート!$A:$P,13,FALSE))</f>
        <v/>
      </c>
      <c r="AS98" s="9" t="str">
        <f>IF($AF98="","",VLOOKUP($AF98,NANS取り込みシート!$A:$P,14,FALSE))</f>
        <v/>
      </c>
      <c r="AT98" s="2"/>
      <c r="AU98" s="9" t="str">
        <f>IF($AF98="","",VLOOKUP($AF98,NANS取り込みシート!$A:$P,16,FALSE))</f>
        <v/>
      </c>
      <c r="AV98" s="2" t="str">
        <f>IF(データとりまとめシート!$E108="","",データとりまとめシート!$E108)</f>
        <v/>
      </c>
      <c r="AW98" s="2" t="str">
        <f>IF(データとりまとめシート!$G108="","",データとりまとめシート!$G108)</f>
        <v/>
      </c>
      <c r="AX98" s="2"/>
      <c r="AY98" s="2"/>
      <c r="AZ98" s="2" t="str">
        <f>IF(データとりまとめシート!$I108="","",データとりまとめシート!$I108)</f>
        <v/>
      </c>
      <c r="BA98" s="2" t="str">
        <f>IF(データとりまとめシート!$K108="","",データとりまとめシート!$K108)</f>
        <v/>
      </c>
      <c r="BB98" s="2"/>
      <c r="BC98" s="2"/>
    </row>
    <row r="99" spans="1:55">
      <c r="A99" s="2" t="str">
        <f>IF(選手情報入力シート!A99="","",選手情報入力シート!A99)</f>
        <v/>
      </c>
      <c r="B99" s="2" t="str">
        <f>IF($A99="","",所属情報入力シート!$A$2)</f>
        <v/>
      </c>
      <c r="C99" s="2"/>
      <c r="D99" s="2"/>
      <c r="E99" s="2" t="str">
        <f>IF($A99="","",VLOOKUP($A99,選手情報入力シート!$A$3:$M$246,2,FALSE))</f>
        <v/>
      </c>
      <c r="F99" s="2" t="str">
        <f>IF($A99="","",VLOOKUP($A99,選手情報入力シート!$A$3:$M$246,3,FALSE)&amp;" "&amp;VLOOKUP($A99,選手情報入力シート!$A$3:$M$246,4,FALSE))</f>
        <v/>
      </c>
      <c r="G99" s="2" t="str">
        <f>IF($A99="","",VLOOKUP($A99,選手情報入力シート!$A$3:$M$246,5,FALSE))</f>
        <v/>
      </c>
      <c r="H99" s="2"/>
      <c r="I99" s="2" t="str">
        <f>IF($A99="","",VLOOKUP($A99,選手情報入力シート!$A$3:$M$246,6,FALSE))</f>
        <v/>
      </c>
      <c r="J99" s="2" t="str">
        <f>IF($A99="","",VLOOKUP($A99,選手情報入力シート!$A$3:$M$246,7,FALSE))</f>
        <v/>
      </c>
      <c r="K99" s="2" t="str">
        <f>IF($A99="","",VLOOKUP($A99,選手情報入力シート!$A$3:$M$246,8,FALSE))</f>
        <v/>
      </c>
      <c r="L99" s="2" t="str">
        <f>IF($A99="","",VLOOKUP($A99,選手情報入力シート!$A$3:$M$246,9,FALSE))</f>
        <v/>
      </c>
      <c r="M99" s="2" t="str">
        <f>IF($A99="","",YEAR(VLOOKUP($A99,選手情報入力シート!$A$3:$M$246,10,FALSE)))</f>
        <v/>
      </c>
      <c r="N99" s="9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2"/>
      <c r="P99" s="2"/>
      <c r="AF99" s="2" t="str">
        <f>IF(データとりまとめシート!$A109="","",データとりまとめシート!$A109)</f>
        <v/>
      </c>
      <c r="AG99" s="2"/>
      <c r="AH99" s="2" t="str">
        <f>IF($AF99="","",VLOOKUP($AF99,NANS取り込みシート!$A:$P,2,FALSE))</f>
        <v/>
      </c>
      <c r="AI99" s="2"/>
      <c r="AJ99" s="2" t="str">
        <f>IF($AF99="","",VLOOKUP($AF99,NANS取り込みシート!$A:$P,5,FALSE))</f>
        <v/>
      </c>
      <c r="AK99" s="2" t="str">
        <f>IF($AF99="","",VLOOKUP($AF99,NANS取り込みシート!$A:$P,6,FALSE))</f>
        <v/>
      </c>
      <c r="AL99" s="2" t="str">
        <f>IF($AF99="","",VLOOKUP($AF99,NANS取り込みシート!$A:$P,7,FALSE))</f>
        <v/>
      </c>
      <c r="AM99" s="2"/>
      <c r="AN99" s="2" t="str">
        <f>IF($AF99="","",VLOOKUP($AF99,NANS取り込みシート!$A:$P,9,FALSE))</f>
        <v/>
      </c>
      <c r="AO99" s="2" t="str">
        <f>IF($AF99="","",VLOOKUP($AF99,NANS取り込みシート!$A:$P,10,FALSE))</f>
        <v/>
      </c>
      <c r="AP99" s="2" t="str">
        <f>IF($AF99="","",VLOOKUP($AF99,NANS取り込みシート!$A:$P,11,FALSE))</f>
        <v/>
      </c>
      <c r="AQ99" s="2" t="str">
        <f>IF($AF99="","",VLOOKUP($AF99,NANS取り込みシート!$A:$P,12,FALSE))</f>
        <v/>
      </c>
      <c r="AR99" s="2" t="str">
        <f>IF($AF99="","",VLOOKUP($AF99,NANS取り込みシート!$A:$P,13,FALSE))</f>
        <v/>
      </c>
      <c r="AS99" s="9" t="str">
        <f>IF($AF99="","",VLOOKUP($AF99,NANS取り込みシート!$A:$P,14,FALSE))</f>
        <v/>
      </c>
      <c r="AT99" s="2"/>
      <c r="AU99" s="9" t="str">
        <f>IF($AF99="","",VLOOKUP($AF99,NANS取り込みシート!$A:$P,16,FALSE))</f>
        <v/>
      </c>
      <c r="AV99" s="2" t="str">
        <f>IF(データとりまとめシート!$E109="","",データとりまとめシート!$E109)</f>
        <v/>
      </c>
      <c r="AW99" s="2" t="str">
        <f>IF(データとりまとめシート!$G109="","",データとりまとめシート!$G109)</f>
        <v/>
      </c>
      <c r="AX99" s="2"/>
      <c r="AY99" s="2"/>
      <c r="AZ99" s="2" t="str">
        <f>IF(データとりまとめシート!$I109="","",データとりまとめシート!$I109)</f>
        <v/>
      </c>
      <c r="BA99" s="2" t="str">
        <f>IF(データとりまとめシート!$K109="","",データとりまとめシート!$K109)</f>
        <v/>
      </c>
      <c r="BB99" s="2"/>
      <c r="BC99" s="2"/>
    </row>
    <row r="100" spans="1:55">
      <c r="A100" s="2" t="str">
        <f>IF(選手情報入力シート!A100="","",選手情報入力シート!A100)</f>
        <v/>
      </c>
      <c r="B100" s="2" t="str">
        <f>IF($A100="","",所属情報入力シート!$A$2)</f>
        <v/>
      </c>
      <c r="C100" s="2"/>
      <c r="D100" s="2"/>
      <c r="E100" s="2" t="str">
        <f>IF($A100="","",VLOOKUP($A100,選手情報入力シート!$A$3:$M$246,2,FALSE))</f>
        <v/>
      </c>
      <c r="F100" s="2" t="str">
        <f>IF($A100="","",VLOOKUP($A100,選手情報入力シート!$A$3:$M$246,3,FALSE)&amp;" "&amp;VLOOKUP($A100,選手情報入力シート!$A$3:$M$246,4,FALSE))</f>
        <v/>
      </c>
      <c r="G100" s="2" t="str">
        <f>IF($A100="","",VLOOKUP($A100,選手情報入力シート!$A$3:$M$246,5,FALSE))</f>
        <v/>
      </c>
      <c r="H100" s="2"/>
      <c r="I100" s="2" t="str">
        <f>IF($A100="","",VLOOKUP($A100,選手情報入力シート!$A$3:$M$246,6,FALSE))</f>
        <v/>
      </c>
      <c r="J100" s="2" t="str">
        <f>IF($A100="","",VLOOKUP($A100,選手情報入力シート!$A$3:$M$246,7,FALSE))</f>
        <v/>
      </c>
      <c r="K100" s="2" t="str">
        <f>IF($A100="","",VLOOKUP($A100,選手情報入力シート!$A$3:$M$246,8,FALSE))</f>
        <v/>
      </c>
      <c r="L100" s="2" t="str">
        <f>IF($A100="","",VLOOKUP($A100,選手情報入力シート!$A$3:$M$246,9,FALSE))</f>
        <v/>
      </c>
      <c r="M100" s="2" t="str">
        <f>IF($A100="","",YEAR(VLOOKUP($A100,選手情報入力シート!$A$3:$M$246,10,FALSE)))</f>
        <v/>
      </c>
      <c r="N100" s="9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2"/>
      <c r="P100" s="2"/>
      <c r="AF100" s="2" t="str">
        <f>IF(データとりまとめシート!$A110="","",データとりまとめシート!$A110)</f>
        <v/>
      </c>
      <c r="AG100" s="2"/>
      <c r="AH100" s="2" t="str">
        <f>IF($AF100="","",VLOOKUP($AF100,NANS取り込みシート!$A:$P,2,FALSE))</f>
        <v/>
      </c>
      <c r="AI100" s="2"/>
      <c r="AJ100" s="2" t="str">
        <f>IF($AF100="","",VLOOKUP($AF100,NANS取り込みシート!$A:$P,5,FALSE))</f>
        <v/>
      </c>
      <c r="AK100" s="2" t="str">
        <f>IF($AF100="","",VLOOKUP($AF100,NANS取り込みシート!$A:$P,6,FALSE))</f>
        <v/>
      </c>
      <c r="AL100" s="2" t="str">
        <f>IF($AF100="","",VLOOKUP($AF100,NANS取り込みシート!$A:$P,7,FALSE))</f>
        <v/>
      </c>
      <c r="AM100" s="2"/>
      <c r="AN100" s="2" t="str">
        <f>IF($AF100="","",VLOOKUP($AF100,NANS取り込みシート!$A:$P,9,FALSE))</f>
        <v/>
      </c>
      <c r="AO100" s="2" t="str">
        <f>IF($AF100="","",VLOOKUP($AF100,NANS取り込みシート!$A:$P,10,FALSE))</f>
        <v/>
      </c>
      <c r="AP100" s="2" t="str">
        <f>IF($AF100="","",VLOOKUP($AF100,NANS取り込みシート!$A:$P,11,FALSE))</f>
        <v/>
      </c>
      <c r="AQ100" s="2" t="str">
        <f>IF($AF100="","",VLOOKUP($AF100,NANS取り込みシート!$A:$P,12,FALSE))</f>
        <v/>
      </c>
      <c r="AR100" s="2" t="str">
        <f>IF($AF100="","",VLOOKUP($AF100,NANS取り込みシート!$A:$P,13,FALSE))</f>
        <v/>
      </c>
      <c r="AS100" s="9" t="str">
        <f>IF($AF100="","",VLOOKUP($AF100,NANS取り込みシート!$A:$P,14,FALSE))</f>
        <v/>
      </c>
      <c r="AT100" s="2"/>
      <c r="AU100" s="9" t="str">
        <f>IF($AF100="","",VLOOKUP($AF100,NANS取り込みシート!$A:$P,16,FALSE))</f>
        <v/>
      </c>
      <c r="AV100" s="2" t="str">
        <f>IF(データとりまとめシート!$E110="","",データとりまとめシート!$E110)</f>
        <v/>
      </c>
      <c r="AW100" s="2" t="str">
        <f>IF(データとりまとめシート!$G110="","",データとりまとめシート!$G110)</f>
        <v/>
      </c>
      <c r="AX100" s="2"/>
      <c r="AY100" s="2"/>
      <c r="AZ100" s="2" t="str">
        <f>IF(データとりまとめシート!$I110="","",データとりまとめシート!$I110)</f>
        <v/>
      </c>
      <c r="BA100" s="2" t="str">
        <f>IF(データとりまとめシート!$K110="","",データとりまとめシート!$K110)</f>
        <v/>
      </c>
      <c r="BB100" s="2"/>
      <c r="BC100" s="2"/>
    </row>
    <row r="101" spans="1:55">
      <c r="A101" s="2" t="str">
        <f>IF(選手情報入力シート!A101="","",選手情報入力シート!A101)</f>
        <v/>
      </c>
      <c r="B101" s="2" t="str">
        <f>IF($A101="","",所属情報入力シート!$A$2)</f>
        <v/>
      </c>
      <c r="C101" s="2"/>
      <c r="D101" s="2"/>
      <c r="E101" s="2" t="str">
        <f>IF($A101="","",VLOOKUP($A101,選手情報入力シート!$A$3:$M$246,2,FALSE))</f>
        <v/>
      </c>
      <c r="F101" s="2" t="str">
        <f>IF($A101="","",VLOOKUP($A101,選手情報入力シート!$A$3:$M$246,3,FALSE)&amp;" "&amp;VLOOKUP($A101,選手情報入力シート!$A$3:$M$246,4,FALSE))</f>
        <v/>
      </c>
      <c r="G101" s="2" t="str">
        <f>IF($A101="","",VLOOKUP($A101,選手情報入力シート!$A$3:$M$246,5,FALSE))</f>
        <v/>
      </c>
      <c r="H101" s="2"/>
      <c r="I101" s="2" t="str">
        <f>IF($A101="","",VLOOKUP($A101,選手情報入力シート!$A$3:$M$246,6,FALSE))</f>
        <v/>
      </c>
      <c r="J101" s="2" t="str">
        <f>IF($A101="","",VLOOKUP($A101,選手情報入力シート!$A$3:$M$246,7,FALSE))</f>
        <v/>
      </c>
      <c r="K101" s="2" t="str">
        <f>IF($A101="","",VLOOKUP($A101,選手情報入力シート!$A$3:$M$246,8,FALSE))</f>
        <v/>
      </c>
      <c r="L101" s="2" t="str">
        <f>IF($A101="","",VLOOKUP($A101,選手情報入力シート!$A$3:$M$246,9,FALSE))</f>
        <v/>
      </c>
      <c r="M101" s="2" t="str">
        <f>IF($A101="","",YEAR(VLOOKUP($A101,選手情報入力シート!$A$3:$M$246,10,FALSE)))</f>
        <v/>
      </c>
      <c r="N101" s="9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2"/>
      <c r="P101" s="2"/>
      <c r="AF101" s="2" t="str">
        <f>IF(データとりまとめシート!$A111="","",データとりまとめシート!$A111)</f>
        <v/>
      </c>
      <c r="AG101" s="2"/>
      <c r="AH101" s="2" t="str">
        <f>IF($AF101="","",VLOOKUP($AF101,NANS取り込みシート!$A:$P,2,FALSE))</f>
        <v/>
      </c>
      <c r="AI101" s="2"/>
      <c r="AJ101" s="2" t="str">
        <f>IF($AF101="","",VLOOKUP($AF101,NANS取り込みシート!$A:$P,5,FALSE))</f>
        <v/>
      </c>
      <c r="AK101" s="2" t="str">
        <f>IF($AF101="","",VLOOKUP($AF101,NANS取り込みシート!$A:$P,6,FALSE))</f>
        <v/>
      </c>
      <c r="AL101" s="2" t="str">
        <f>IF($AF101="","",VLOOKUP($AF101,NANS取り込みシート!$A:$P,7,FALSE))</f>
        <v/>
      </c>
      <c r="AM101" s="2"/>
      <c r="AN101" s="2" t="str">
        <f>IF($AF101="","",VLOOKUP($AF101,NANS取り込みシート!$A:$P,9,FALSE))</f>
        <v/>
      </c>
      <c r="AO101" s="2" t="str">
        <f>IF($AF101="","",VLOOKUP($AF101,NANS取り込みシート!$A:$P,10,FALSE))</f>
        <v/>
      </c>
      <c r="AP101" s="2" t="str">
        <f>IF($AF101="","",VLOOKUP($AF101,NANS取り込みシート!$A:$P,11,FALSE))</f>
        <v/>
      </c>
      <c r="AQ101" s="2" t="str">
        <f>IF($AF101="","",VLOOKUP($AF101,NANS取り込みシート!$A:$P,12,FALSE))</f>
        <v/>
      </c>
      <c r="AR101" s="2" t="str">
        <f>IF($AF101="","",VLOOKUP($AF101,NANS取り込みシート!$A:$P,13,FALSE))</f>
        <v/>
      </c>
      <c r="AS101" s="9" t="str">
        <f>IF($AF101="","",VLOOKUP($AF101,NANS取り込みシート!$A:$P,14,FALSE))</f>
        <v/>
      </c>
      <c r="AT101" s="2"/>
      <c r="AU101" s="9" t="str">
        <f>IF($AF101="","",VLOOKUP($AF101,NANS取り込みシート!$A:$P,16,FALSE))</f>
        <v/>
      </c>
      <c r="AV101" s="2" t="str">
        <f>IF(データとりまとめシート!$E111="","",データとりまとめシート!$E111)</f>
        <v/>
      </c>
      <c r="AW101" s="2" t="str">
        <f>IF(データとりまとめシート!$G111="","",データとりまとめシート!$G111)</f>
        <v/>
      </c>
      <c r="AX101" s="2"/>
      <c r="AY101" s="2"/>
      <c r="AZ101" s="2" t="str">
        <f>IF(データとりまとめシート!$I111="","",データとりまとめシート!$I111)</f>
        <v/>
      </c>
      <c r="BA101" s="2" t="str">
        <f>IF(データとりまとめシート!$K111="","",データとりまとめシート!$K111)</f>
        <v/>
      </c>
      <c r="BB101" s="2"/>
      <c r="BC101" s="2"/>
    </row>
    <row r="102" spans="1:55">
      <c r="A102" s="2" t="str">
        <f>IF(選手情報入力シート!A102="","",選手情報入力シート!A102)</f>
        <v/>
      </c>
      <c r="B102" s="2" t="str">
        <f>IF($A102="","",所属情報入力シート!$A$2)</f>
        <v/>
      </c>
      <c r="C102" s="2"/>
      <c r="D102" s="2"/>
      <c r="E102" s="2" t="str">
        <f>IF($A102="","",VLOOKUP($A102,選手情報入力シート!$A$3:$M$246,2,FALSE))</f>
        <v/>
      </c>
      <c r="F102" s="2" t="str">
        <f>IF($A102="","",VLOOKUP($A102,選手情報入力シート!$A$3:$M$246,3,FALSE)&amp;" "&amp;VLOOKUP($A102,選手情報入力シート!$A$3:$M$246,4,FALSE))</f>
        <v/>
      </c>
      <c r="G102" s="2" t="str">
        <f>IF($A102="","",VLOOKUP($A102,選手情報入力シート!$A$3:$M$246,5,FALSE))</f>
        <v/>
      </c>
      <c r="H102" s="2"/>
      <c r="I102" s="2" t="str">
        <f>IF($A102="","",VLOOKUP($A102,選手情報入力シート!$A$3:$M$246,6,FALSE))</f>
        <v/>
      </c>
      <c r="J102" s="2" t="str">
        <f>IF($A102="","",VLOOKUP($A102,選手情報入力シート!$A$3:$M$246,7,FALSE))</f>
        <v/>
      </c>
      <c r="K102" s="2" t="str">
        <f>IF($A102="","",VLOOKUP($A102,選手情報入力シート!$A$3:$M$246,8,FALSE))</f>
        <v/>
      </c>
      <c r="L102" s="2" t="str">
        <f>IF($A102="","",VLOOKUP($A102,選手情報入力シート!$A$3:$M$246,9,FALSE))</f>
        <v/>
      </c>
      <c r="M102" s="2" t="str">
        <f>IF($A102="","",YEAR(VLOOKUP($A102,選手情報入力シート!$A$3:$M$246,10,FALSE)))</f>
        <v/>
      </c>
      <c r="N102" s="9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2"/>
      <c r="P102" s="2"/>
      <c r="AF102" s="2" t="str">
        <f>IF(データとりまとめシート!$A112="","",データとりまとめシート!$A112)</f>
        <v/>
      </c>
      <c r="AG102" s="2"/>
      <c r="AH102" s="2" t="str">
        <f>IF($AF102="","",VLOOKUP($AF102,NANS取り込みシート!$A:$P,2,FALSE))</f>
        <v/>
      </c>
      <c r="AI102" s="2"/>
      <c r="AJ102" s="2" t="str">
        <f>IF($AF102="","",VLOOKUP($AF102,NANS取り込みシート!$A:$P,5,FALSE))</f>
        <v/>
      </c>
      <c r="AK102" s="2" t="str">
        <f>IF($AF102="","",VLOOKUP($AF102,NANS取り込みシート!$A:$P,6,FALSE))</f>
        <v/>
      </c>
      <c r="AL102" s="2" t="str">
        <f>IF($AF102="","",VLOOKUP($AF102,NANS取り込みシート!$A:$P,7,FALSE))</f>
        <v/>
      </c>
      <c r="AM102" s="2"/>
      <c r="AN102" s="2" t="str">
        <f>IF($AF102="","",VLOOKUP($AF102,NANS取り込みシート!$A:$P,9,FALSE))</f>
        <v/>
      </c>
      <c r="AO102" s="2" t="str">
        <f>IF($AF102="","",VLOOKUP($AF102,NANS取り込みシート!$A:$P,10,FALSE))</f>
        <v/>
      </c>
      <c r="AP102" s="2" t="str">
        <f>IF($AF102="","",VLOOKUP($AF102,NANS取り込みシート!$A:$P,11,FALSE))</f>
        <v/>
      </c>
      <c r="AQ102" s="2" t="str">
        <f>IF($AF102="","",VLOOKUP($AF102,NANS取り込みシート!$A:$P,12,FALSE))</f>
        <v/>
      </c>
      <c r="AR102" s="2" t="str">
        <f>IF($AF102="","",VLOOKUP($AF102,NANS取り込みシート!$A:$P,13,FALSE))</f>
        <v/>
      </c>
      <c r="AS102" s="9" t="str">
        <f>IF($AF102="","",VLOOKUP($AF102,NANS取り込みシート!$A:$P,14,FALSE))</f>
        <v/>
      </c>
      <c r="AT102" s="2"/>
      <c r="AU102" s="9" t="str">
        <f>IF($AF102="","",VLOOKUP($AF102,NANS取り込みシート!$A:$P,16,FALSE))</f>
        <v/>
      </c>
      <c r="AV102" s="2" t="str">
        <f>IF(データとりまとめシート!$E112="","",データとりまとめシート!$E112)</f>
        <v/>
      </c>
      <c r="AW102" s="2" t="str">
        <f>IF(データとりまとめシート!$G112="","",データとりまとめシート!$G112)</f>
        <v/>
      </c>
      <c r="AX102" s="2"/>
      <c r="AY102" s="2"/>
      <c r="AZ102" s="2" t="str">
        <f>IF(データとりまとめシート!$I112="","",データとりまとめシート!$I112)</f>
        <v/>
      </c>
      <c r="BA102" s="2" t="str">
        <f>IF(データとりまとめシート!$K112="","",データとりまとめシート!$K112)</f>
        <v/>
      </c>
      <c r="BB102" s="2"/>
      <c r="BC102" s="2"/>
    </row>
    <row r="103" spans="1:55">
      <c r="A103" s="2" t="str">
        <f>IF(選手情報入力シート!A103="","",選手情報入力シート!A103)</f>
        <v/>
      </c>
      <c r="B103" s="2" t="str">
        <f>IF($A103="","",所属情報入力シート!$A$2)</f>
        <v/>
      </c>
      <c r="C103" s="2"/>
      <c r="D103" s="2"/>
      <c r="E103" s="2" t="str">
        <f>IF($A103="","",VLOOKUP($A103,選手情報入力シート!$A$3:$M$246,2,FALSE))</f>
        <v/>
      </c>
      <c r="F103" s="2" t="str">
        <f>IF($A103="","",VLOOKUP($A103,選手情報入力シート!$A$3:$M$246,3,FALSE)&amp;" "&amp;VLOOKUP($A103,選手情報入力シート!$A$3:$M$246,4,FALSE))</f>
        <v/>
      </c>
      <c r="G103" s="2" t="str">
        <f>IF($A103="","",VLOOKUP($A103,選手情報入力シート!$A$3:$M$246,5,FALSE))</f>
        <v/>
      </c>
      <c r="H103" s="2"/>
      <c r="I103" s="2" t="str">
        <f>IF($A103="","",VLOOKUP($A103,選手情報入力シート!$A$3:$M$246,6,FALSE))</f>
        <v/>
      </c>
      <c r="J103" s="2" t="str">
        <f>IF($A103="","",VLOOKUP($A103,選手情報入力シート!$A$3:$M$246,7,FALSE))</f>
        <v/>
      </c>
      <c r="K103" s="2" t="str">
        <f>IF($A103="","",VLOOKUP($A103,選手情報入力シート!$A$3:$M$246,8,FALSE))</f>
        <v/>
      </c>
      <c r="L103" s="2" t="str">
        <f>IF($A103="","",VLOOKUP($A103,選手情報入力シート!$A$3:$M$246,9,FALSE))</f>
        <v/>
      </c>
      <c r="M103" s="2" t="str">
        <f>IF($A103="","",YEAR(VLOOKUP($A103,選手情報入力シート!$A$3:$M$246,10,FALSE)))</f>
        <v/>
      </c>
      <c r="N103" s="9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2"/>
      <c r="P103" s="2"/>
      <c r="AF103" s="2" t="str">
        <f>IF(データとりまとめシート!$A113="","",データとりまとめシート!$A113)</f>
        <v/>
      </c>
      <c r="AG103" s="2"/>
      <c r="AH103" s="2" t="str">
        <f>IF($AF103="","",VLOOKUP($AF103,NANS取り込みシート!$A:$P,2,FALSE))</f>
        <v/>
      </c>
      <c r="AI103" s="2"/>
      <c r="AJ103" s="2" t="str">
        <f>IF($AF103="","",VLOOKUP($AF103,NANS取り込みシート!$A:$P,5,FALSE))</f>
        <v/>
      </c>
      <c r="AK103" s="2" t="str">
        <f>IF($AF103="","",VLOOKUP($AF103,NANS取り込みシート!$A:$P,6,FALSE))</f>
        <v/>
      </c>
      <c r="AL103" s="2" t="str">
        <f>IF($AF103="","",VLOOKUP($AF103,NANS取り込みシート!$A:$P,7,FALSE))</f>
        <v/>
      </c>
      <c r="AM103" s="2"/>
      <c r="AN103" s="2" t="str">
        <f>IF($AF103="","",VLOOKUP($AF103,NANS取り込みシート!$A:$P,9,FALSE))</f>
        <v/>
      </c>
      <c r="AO103" s="2" t="str">
        <f>IF($AF103="","",VLOOKUP($AF103,NANS取り込みシート!$A:$P,10,FALSE))</f>
        <v/>
      </c>
      <c r="AP103" s="2" t="str">
        <f>IF($AF103="","",VLOOKUP($AF103,NANS取り込みシート!$A:$P,11,FALSE))</f>
        <v/>
      </c>
      <c r="AQ103" s="2" t="str">
        <f>IF($AF103="","",VLOOKUP($AF103,NANS取り込みシート!$A:$P,12,FALSE))</f>
        <v/>
      </c>
      <c r="AR103" s="2" t="str">
        <f>IF($AF103="","",VLOOKUP($AF103,NANS取り込みシート!$A:$P,13,FALSE))</f>
        <v/>
      </c>
      <c r="AS103" s="9" t="str">
        <f>IF($AF103="","",VLOOKUP($AF103,NANS取り込みシート!$A:$P,14,FALSE))</f>
        <v/>
      </c>
      <c r="AT103" s="2"/>
      <c r="AU103" s="9" t="str">
        <f>IF($AF103="","",VLOOKUP($AF103,NANS取り込みシート!$A:$P,16,FALSE))</f>
        <v/>
      </c>
      <c r="AV103" s="2" t="str">
        <f>IF(データとりまとめシート!$E113="","",データとりまとめシート!$E113)</f>
        <v/>
      </c>
      <c r="AW103" s="2" t="str">
        <f>IF(データとりまとめシート!$G113="","",データとりまとめシート!$G113)</f>
        <v/>
      </c>
      <c r="AX103" s="2"/>
      <c r="AY103" s="2"/>
      <c r="AZ103" s="2" t="str">
        <f>IF(データとりまとめシート!$I113="","",データとりまとめシート!$I113)</f>
        <v/>
      </c>
      <c r="BA103" s="2" t="str">
        <f>IF(データとりまとめシート!$K113="","",データとりまとめシート!$K113)</f>
        <v/>
      </c>
      <c r="BB103" s="2"/>
      <c r="BC103" s="2"/>
    </row>
    <row r="104" spans="1:55">
      <c r="A104" s="2" t="str">
        <f>IF(選手情報入力シート!A104="","",選手情報入力シート!A104)</f>
        <v/>
      </c>
      <c r="B104" s="2" t="str">
        <f>IF($A104="","",所属情報入力シート!$A$2)</f>
        <v/>
      </c>
      <c r="C104" s="2"/>
      <c r="D104" s="2"/>
      <c r="E104" s="2" t="str">
        <f>IF($A104="","",VLOOKUP($A104,選手情報入力シート!$A$3:$M$246,2,FALSE))</f>
        <v/>
      </c>
      <c r="F104" s="2" t="str">
        <f>IF($A104="","",VLOOKUP($A104,選手情報入力シート!$A$3:$M$246,3,FALSE)&amp;" "&amp;VLOOKUP($A104,選手情報入力シート!$A$3:$M$246,4,FALSE))</f>
        <v/>
      </c>
      <c r="G104" s="2" t="str">
        <f>IF($A104="","",VLOOKUP($A104,選手情報入力シート!$A$3:$M$246,5,FALSE))</f>
        <v/>
      </c>
      <c r="H104" s="2"/>
      <c r="I104" s="2" t="str">
        <f>IF($A104="","",VLOOKUP($A104,選手情報入力シート!$A$3:$M$246,6,FALSE))</f>
        <v/>
      </c>
      <c r="J104" s="2" t="str">
        <f>IF($A104="","",VLOOKUP($A104,選手情報入力シート!$A$3:$M$246,7,FALSE))</f>
        <v/>
      </c>
      <c r="K104" s="2" t="str">
        <f>IF($A104="","",VLOOKUP($A104,選手情報入力シート!$A$3:$M$246,8,FALSE))</f>
        <v/>
      </c>
      <c r="L104" s="2" t="str">
        <f>IF($A104="","",VLOOKUP($A104,選手情報入力シート!$A$3:$M$246,9,FALSE))</f>
        <v/>
      </c>
      <c r="M104" s="2" t="str">
        <f>IF($A104="","",YEAR(VLOOKUP($A104,選手情報入力シート!$A$3:$M$246,10,FALSE)))</f>
        <v/>
      </c>
      <c r="N104" s="9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2"/>
      <c r="P104" s="2"/>
      <c r="AF104" s="2" t="str">
        <f>IF(データとりまとめシート!$A114="","",データとりまとめシート!$A114)</f>
        <v/>
      </c>
      <c r="AG104" s="2"/>
      <c r="AH104" s="2" t="str">
        <f>IF($AF104="","",VLOOKUP($AF104,NANS取り込みシート!$A:$P,2,FALSE))</f>
        <v/>
      </c>
      <c r="AI104" s="2"/>
      <c r="AJ104" s="2" t="str">
        <f>IF($AF104="","",VLOOKUP($AF104,NANS取り込みシート!$A:$P,5,FALSE))</f>
        <v/>
      </c>
      <c r="AK104" s="2" t="str">
        <f>IF($AF104="","",VLOOKUP($AF104,NANS取り込みシート!$A:$P,6,FALSE))</f>
        <v/>
      </c>
      <c r="AL104" s="2" t="str">
        <f>IF($AF104="","",VLOOKUP($AF104,NANS取り込みシート!$A:$P,7,FALSE))</f>
        <v/>
      </c>
      <c r="AM104" s="2"/>
      <c r="AN104" s="2" t="str">
        <f>IF($AF104="","",VLOOKUP($AF104,NANS取り込みシート!$A:$P,9,FALSE))</f>
        <v/>
      </c>
      <c r="AO104" s="2" t="str">
        <f>IF($AF104="","",VLOOKUP($AF104,NANS取り込みシート!$A:$P,10,FALSE))</f>
        <v/>
      </c>
      <c r="AP104" s="2" t="str">
        <f>IF($AF104="","",VLOOKUP($AF104,NANS取り込みシート!$A:$P,11,FALSE))</f>
        <v/>
      </c>
      <c r="AQ104" s="2" t="str">
        <f>IF($AF104="","",VLOOKUP($AF104,NANS取り込みシート!$A:$P,12,FALSE))</f>
        <v/>
      </c>
      <c r="AR104" s="2" t="str">
        <f>IF($AF104="","",VLOOKUP($AF104,NANS取り込みシート!$A:$P,13,FALSE))</f>
        <v/>
      </c>
      <c r="AS104" s="9" t="str">
        <f>IF($AF104="","",VLOOKUP($AF104,NANS取り込みシート!$A:$P,14,FALSE))</f>
        <v/>
      </c>
      <c r="AT104" s="2"/>
      <c r="AU104" s="9" t="str">
        <f>IF($AF104="","",VLOOKUP($AF104,NANS取り込みシート!$A:$P,16,FALSE))</f>
        <v/>
      </c>
      <c r="AV104" s="2" t="str">
        <f>IF(データとりまとめシート!$E114="","",データとりまとめシート!$E114)</f>
        <v/>
      </c>
      <c r="AW104" s="2" t="str">
        <f>IF(データとりまとめシート!$G114="","",データとりまとめシート!$G114)</f>
        <v/>
      </c>
      <c r="AX104" s="2"/>
      <c r="AY104" s="2"/>
      <c r="AZ104" s="2" t="str">
        <f>IF(データとりまとめシート!$I114="","",データとりまとめシート!$I114)</f>
        <v/>
      </c>
      <c r="BA104" s="2" t="str">
        <f>IF(データとりまとめシート!$K114="","",データとりまとめシート!$K114)</f>
        <v/>
      </c>
      <c r="BB104" s="2"/>
      <c r="BC104" s="2"/>
    </row>
    <row r="105" spans="1:55">
      <c r="A105" s="2" t="str">
        <f>IF(選手情報入力シート!A105="","",選手情報入力シート!A105)</f>
        <v/>
      </c>
      <c r="B105" s="2" t="str">
        <f>IF($A105="","",所属情報入力シート!$A$2)</f>
        <v/>
      </c>
      <c r="C105" s="2"/>
      <c r="D105" s="2"/>
      <c r="E105" s="2" t="str">
        <f>IF($A105="","",VLOOKUP($A105,選手情報入力シート!$A$3:$M$246,2,FALSE))</f>
        <v/>
      </c>
      <c r="F105" s="2" t="str">
        <f>IF($A105="","",VLOOKUP($A105,選手情報入力シート!$A$3:$M$246,3,FALSE)&amp;" "&amp;VLOOKUP($A105,選手情報入力シート!$A$3:$M$246,4,FALSE))</f>
        <v/>
      </c>
      <c r="G105" s="2" t="str">
        <f>IF($A105="","",VLOOKUP($A105,選手情報入力シート!$A$3:$M$246,5,FALSE))</f>
        <v/>
      </c>
      <c r="H105" s="2"/>
      <c r="I105" s="2" t="str">
        <f>IF($A105="","",VLOOKUP($A105,選手情報入力シート!$A$3:$M$246,6,FALSE))</f>
        <v/>
      </c>
      <c r="J105" s="2" t="str">
        <f>IF($A105="","",VLOOKUP($A105,選手情報入力シート!$A$3:$M$246,7,FALSE))</f>
        <v/>
      </c>
      <c r="K105" s="2" t="str">
        <f>IF($A105="","",VLOOKUP($A105,選手情報入力シート!$A$3:$M$246,8,FALSE))</f>
        <v/>
      </c>
      <c r="L105" s="2" t="str">
        <f>IF($A105="","",VLOOKUP($A105,選手情報入力シート!$A$3:$M$246,9,FALSE))</f>
        <v/>
      </c>
      <c r="M105" s="2" t="str">
        <f>IF($A105="","",YEAR(VLOOKUP($A105,選手情報入力シート!$A$3:$M$246,10,FALSE)))</f>
        <v/>
      </c>
      <c r="N105" s="9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2"/>
      <c r="P105" s="2"/>
      <c r="AF105" s="2" t="str">
        <f>IF(データとりまとめシート!$A115="","",データとりまとめシート!$A115)</f>
        <v/>
      </c>
      <c r="AG105" s="2"/>
      <c r="AH105" s="2" t="str">
        <f>IF($AF105="","",VLOOKUP($AF105,NANS取り込みシート!$A:$P,2,FALSE))</f>
        <v/>
      </c>
      <c r="AI105" s="2"/>
      <c r="AJ105" s="2" t="str">
        <f>IF($AF105="","",VLOOKUP($AF105,NANS取り込みシート!$A:$P,5,FALSE))</f>
        <v/>
      </c>
      <c r="AK105" s="2" t="str">
        <f>IF($AF105="","",VLOOKUP($AF105,NANS取り込みシート!$A:$P,6,FALSE))</f>
        <v/>
      </c>
      <c r="AL105" s="2" t="str">
        <f>IF($AF105="","",VLOOKUP($AF105,NANS取り込みシート!$A:$P,7,FALSE))</f>
        <v/>
      </c>
      <c r="AM105" s="2"/>
      <c r="AN105" s="2" t="str">
        <f>IF($AF105="","",VLOOKUP($AF105,NANS取り込みシート!$A:$P,9,FALSE))</f>
        <v/>
      </c>
      <c r="AO105" s="2" t="str">
        <f>IF($AF105="","",VLOOKUP($AF105,NANS取り込みシート!$A:$P,10,FALSE))</f>
        <v/>
      </c>
      <c r="AP105" s="2" t="str">
        <f>IF($AF105="","",VLOOKUP($AF105,NANS取り込みシート!$A:$P,11,FALSE))</f>
        <v/>
      </c>
      <c r="AQ105" s="2" t="str">
        <f>IF($AF105="","",VLOOKUP($AF105,NANS取り込みシート!$A:$P,12,FALSE))</f>
        <v/>
      </c>
      <c r="AR105" s="2" t="str">
        <f>IF($AF105="","",VLOOKUP($AF105,NANS取り込みシート!$A:$P,13,FALSE))</f>
        <v/>
      </c>
      <c r="AS105" s="9" t="str">
        <f>IF($AF105="","",VLOOKUP($AF105,NANS取り込みシート!$A:$P,14,FALSE))</f>
        <v/>
      </c>
      <c r="AT105" s="2"/>
      <c r="AU105" s="9" t="str">
        <f>IF($AF105="","",VLOOKUP($AF105,NANS取り込みシート!$A:$P,16,FALSE))</f>
        <v/>
      </c>
      <c r="AV105" s="2" t="str">
        <f>IF(データとりまとめシート!$E115="","",データとりまとめシート!$E115)</f>
        <v/>
      </c>
      <c r="AW105" s="2" t="str">
        <f>IF(データとりまとめシート!$G115="","",データとりまとめシート!$G115)</f>
        <v/>
      </c>
      <c r="AX105" s="2"/>
      <c r="AY105" s="2"/>
      <c r="AZ105" s="2" t="str">
        <f>IF(データとりまとめシート!$I115="","",データとりまとめシート!$I115)</f>
        <v/>
      </c>
      <c r="BA105" s="2" t="str">
        <f>IF(データとりまとめシート!$K115="","",データとりまとめシート!$K115)</f>
        <v/>
      </c>
      <c r="BB105" s="2"/>
      <c r="BC105" s="2"/>
    </row>
    <row r="106" spans="1:55">
      <c r="A106" s="2" t="str">
        <f>IF(選手情報入力シート!A106="","",選手情報入力シート!A106)</f>
        <v/>
      </c>
      <c r="B106" s="2" t="str">
        <f>IF($A106="","",所属情報入力シート!$A$2)</f>
        <v/>
      </c>
      <c r="C106" s="2"/>
      <c r="D106" s="2"/>
      <c r="E106" s="2" t="str">
        <f>IF($A106="","",VLOOKUP($A106,選手情報入力シート!$A$3:$M$246,2,FALSE))</f>
        <v/>
      </c>
      <c r="F106" s="2" t="str">
        <f>IF($A106="","",VLOOKUP($A106,選手情報入力シート!$A$3:$M$246,3,FALSE)&amp;" "&amp;VLOOKUP($A106,選手情報入力シート!$A$3:$M$246,4,FALSE))</f>
        <v/>
      </c>
      <c r="G106" s="2" t="str">
        <f>IF($A106="","",VLOOKUP($A106,選手情報入力シート!$A$3:$M$246,5,FALSE))</f>
        <v/>
      </c>
      <c r="H106" s="2"/>
      <c r="I106" s="2" t="str">
        <f>IF($A106="","",VLOOKUP($A106,選手情報入力シート!$A$3:$M$246,6,FALSE))</f>
        <v/>
      </c>
      <c r="J106" s="2" t="str">
        <f>IF($A106="","",VLOOKUP($A106,選手情報入力シート!$A$3:$M$246,7,FALSE))</f>
        <v/>
      </c>
      <c r="K106" s="2" t="str">
        <f>IF($A106="","",VLOOKUP($A106,選手情報入力シート!$A$3:$M$246,8,FALSE))</f>
        <v/>
      </c>
      <c r="L106" s="2" t="str">
        <f>IF($A106="","",VLOOKUP($A106,選手情報入力シート!$A$3:$M$246,9,FALSE))</f>
        <v/>
      </c>
      <c r="M106" s="2" t="str">
        <f>IF($A106="","",YEAR(VLOOKUP($A106,選手情報入力シート!$A$3:$M$246,10,FALSE)))</f>
        <v/>
      </c>
      <c r="N106" s="9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2"/>
      <c r="P106" s="2"/>
      <c r="AF106" s="2" t="str">
        <f>IF(データとりまとめシート!$A116="","",データとりまとめシート!$A116)</f>
        <v/>
      </c>
      <c r="AG106" s="2"/>
      <c r="AH106" s="2" t="str">
        <f>IF($AF106="","",VLOOKUP($AF106,NANS取り込みシート!$A:$P,2,FALSE))</f>
        <v/>
      </c>
      <c r="AI106" s="2"/>
      <c r="AJ106" s="2" t="str">
        <f>IF($AF106="","",VLOOKUP($AF106,NANS取り込みシート!$A:$P,5,FALSE))</f>
        <v/>
      </c>
      <c r="AK106" s="2" t="str">
        <f>IF($AF106="","",VLOOKUP($AF106,NANS取り込みシート!$A:$P,6,FALSE))</f>
        <v/>
      </c>
      <c r="AL106" s="2" t="str">
        <f>IF($AF106="","",VLOOKUP($AF106,NANS取り込みシート!$A:$P,7,FALSE))</f>
        <v/>
      </c>
      <c r="AM106" s="2"/>
      <c r="AN106" s="2" t="str">
        <f>IF($AF106="","",VLOOKUP($AF106,NANS取り込みシート!$A:$P,9,FALSE))</f>
        <v/>
      </c>
      <c r="AO106" s="2" t="str">
        <f>IF($AF106="","",VLOOKUP($AF106,NANS取り込みシート!$A:$P,10,FALSE))</f>
        <v/>
      </c>
      <c r="AP106" s="2" t="str">
        <f>IF($AF106="","",VLOOKUP($AF106,NANS取り込みシート!$A:$P,11,FALSE))</f>
        <v/>
      </c>
      <c r="AQ106" s="2" t="str">
        <f>IF($AF106="","",VLOOKUP($AF106,NANS取り込みシート!$A:$P,12,FALSE))</f>
        <v/>
      </c>
      <c r="AR106" s="2" t="str">
        <f>IF($AF106="","",VLOOKUP($AF106,NANS取り込みシート!$A:$P,13,FALSE))</f>
        <v/>
      </c>
      <c r="AS106" s="9" t="str">
        <f>IF($AF106="","",VLOOKUP($AF106,NANS取り込みシート!$A:$P,14,FALSE))</f>
        <v/>
      </c>
      <c r="AT106" s="2"/>
      <c r="AU106" s="9" t="str">
        <f>IF($AF106="","",VLOOKUP($AF106,NANS取り込みシート!$A:$P,16,FALSE))</f>
        <v/>
      </c>
      <c r="AV106" s="2" t="str">
        <f>IF(データとりまとめシート!$E116="","",データとりまとめシート!$E116)</f>
        <v/>
      </c>
      <c r="AW106" s="2" t="str">
        <f>IF(データとりまとめシート!$G116="","",データとりまとめシート!$G116)</f>
        <v/>
      </c>
      <c r="AX106" s="2"/>
      <c r="AY106" s="2"/>
      <c r="AZ106" s="2" t="str">
        <f>IF(データとりまとめシート!$I116="","",データとりまとめシート!$I116)</f>
        <v/>
      </c>
      <c r="BA106" s="2" t="str">
        <f>IF(データとりまとめシート!$K116="","",データとりまとめシート!$K116)</f>
        <v/>
      </c>
      <c r="BB106" s="2"/>
      <c r="BC106" s="2"/>
    </row>
    <row r="107" spans="1:55">
      <c r="A107" s="2" t="str">
        <f>IF(選手情報入力シート!A107="","",選手情報入力シート!A107)</f>
        <v/>
      </c>
      <c r="B107" s="2" t="str">
        <f>IF($A107="","",所属情報入力シート!$A$2)</f>
        <v/>
      </c>
      <c r="C107" s="2"/>
      <c r="D107" s="2"/>
      <c r="E107" s="2" t="str">
        <f>IF($A107="","",VLOOKUP($A107,選手情報入力シート!$A$3:$M$246,2,FALSE))</f>
        <v/>
      </c>
      <c r="F107" s="2" t="str">
        <f>IF($A107="","",VLOOKUP($A107,選手情報入力シート!$A$3:$M$246,3,FALSE)&amp;" "&amp;VLOOKUP($A107,選手情報入力シート!$A$3:$M$246,4,FALSE))</f>
        <v/>
      </c>
      <c r="G107" s="2" t="str">
        <f>IF($A107="","",VLOOKUP($A107,選手情報入力シート!$A$3:$M$246,5,FALSE))</f>
        <v/>
      </c>
      <c r="H107" s="2"/>
      <c r="I107" s="2" t="str">
        <f>IF($A107="","",VLOOKUP($A107,選手情報入力シート!$A$3:$M$246,6,FALSE))</f>
        <v/>
      </c>
      <c r="J107" s="2" t="str">
        <f>IF($A107="","",VLOOKUP($A107,選手情報入力シート!$A$3:$M$246,7,FALSE))</f>
        <v/>
      </c>
      <c r="K107" s="2" t="str">
        <f>IF($A107="","",VLOOKUP($A107,選手情報入力シート!$A$3:$M$246,8,FALSE))</f>
        <v/>
      </c>
      <c r="L107" s="2" t="str">
        <f>IF($A107="","",VLOOKUP($A107,選手情報入力シート!$A$3:$M$246,9,FALSE))</f>
        <v/>
      </c>
      <c r="M107" s="2" t="str">
        <f>IF($A107="","",YEAR(VLOOKUP($A107,選手情報入力シート!$A$3:$M$246,10,FALSE)))</f>
        <v/>
      </c>
      <c r="N107" s="9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2"/>
      <c r="P107" s="2"/>
      <c r="AF107" s="2" t="str">
        <f>IF(データとりまとめシート!$A117="","",データとりまとめシート!$A117)</f>
        <v/>
      </c>
      <c r="AG107" s="2"/>
      <c r="AH107" s="2" t="str">
        <f>IF($AF107="","",VLOOKUP($AF107,NANS取り込みシート!$A:$P,2,FALSE))</f>
        <v/>
      </c>
      <c r="AI107" s="2"/>
      <c r="AJ107" s="2" t="str">
        <f>IF($AF107="","",VLOOKUP($AF107,NANS取り込みシート!$A:$P,5,FALSE))</f>
        <v/>
      </c>
      <c r="AK107" s="2" t="str">
        <f>IF($AF107="","",VLOOKUP($AF107,NANS取り込みシート!$A:$P,6,FALSE))</f>
        <v/>
      </c>
      <c r="AL107" s="2" t="str">
        <f>IF($AF107="","",VLOOKUP($AF107,NANS取り込みシート!$A:$P,7,FALSE))</f>
        <v/>
      </c>
      <c r="AM107" s="2"/>
      <c r="AN107" s="2" t="str">
        <f>IF($AF107="","",VLOOKUP($AF107,NANS取り込みシート!$A:$P,9,FALSE))</f>
        <v/>
      </c>
      <c r="AO107" s="2" t="str">
        <f>IF($AF107="","",VLOOKUP($AF107,NANS取り込みシート!$A:$P,10,FALSE))</f>
        <v/>
      </c>
      <c r="AP107" s="2" t="str">
        <f>IF($AF107="","",VLOOKUP($AF107,NANS取り込みシート!$A:$P,11,FALSE))</f>
        <v/>
      </c>
      <c r="AQ107" s="2" t="str">
        <f>IF($AF107="","",VLOOKUP($AF107,NANS取り込みシート!$A:$P,12,FALSE))</f>
        <v/>
      </c>
      <c r="AR107" s="2" t="str">
        <f>IF($AF107="","",VLOOKUP($AF107,NANS取り込みシート!$A:$P,13,FALSE))</f>
        <v/>
      </c>
      <c r="AS107" s="9" t="str">
        <f>IF($AF107="","",VLOOKUP($AF107,NANS取り込みシート!$A:$P,14,FALSE))</f>
        <v/>
      </c>
      <c r="AT107" s="2"/>
      <c r="AU107" s="9" t="str">
        <f>IF($AF107="","",VLOOKUP($AF107,NANS取り込みシート!$A:$P,16,FALSE))</f>
        <v/>
      </c>
      <c r="AV107" s="2" t="str">
        <f>IF(データとりまとめシート!$E117="","",データとりまとめシート!$E117)</f>
        <v/>
      </c>
      <c r="AW107" s="2" t="str">
        <f>IF(データとりまとめシート!$G117="","",データとりまとめシート!$G117)</f>
        <v/>
      </c>
      <c r="AX107" s="2"/>
      <c r="AY107" s="2"/>
      <c r="AZ107" s="2" t="str">
        <f>IF(データとりまとめシート!$I117="","",データとりまとめシート!$I117)</f>
        <v/>
      </c>
      <c r="BA107" s="2" t="str">
        <f>IF(データとりまとめシート!$K117="","",データとりまとめシート!$K117)</f>
        <v/>
      </c>
      <c r="BB107" s="2"/>
      <c r="BC107" s="2"/>
    </row>
    <row r="108" spans="1:55">
      <c r="A108" s="2" t="str">
        <f>IF(選手情報入力シート!A108="","",選手情報入力シート!A108)</f>
        <v/>
      </c>
      <c r="B108" s="2" t="str">
        <f>IF($A108="","",所属情報入力シート!$A$2)</f>
        <v/>
      </c>
      <c r="C108" s="2"/>
      <c r="D108" s="2"/>
      <c r="E108" s="2" t="str">
        <f>IF($A108="","",VLOOKUP($A108,選手情報入力シート!$A$3:$M$246,2,FALSE))</f>
        <v/>
      </c>
      <c r="F108" s="2" t="str">
        <f>IF($A108="","",VLOOKUP($A108,選手情報入力シート!$A$3:$M$246,3,FALSE)&amp;" "&amp;VLOOKUP($A108,選手情報入力シート!$A$3:$M$246,4,FALSE))</f>
        <v/>
      </c>
      <c r="G108" s="2" t="str">
        <f>IF($A108="","",VLOOKUP($A108,選手情報入力シート!$A$3:$M$246,5,FALSE))</f>
        <v/>
      </c>
      <c r="H108" s="2"/>
      <c r="I108" s="2" t="str">
        <f>IF($A108="","",VLOOKUP($A108,選手情報入力シート!$A$3:$M$246,6,FALSE))</f>
        <v/>
      </c>
      <c r="J108" s="2" t="str">
        <f>IF($A108="","",VLOOKUP($A108,選手情報入力シート!$A$3:$M$246,7,FALSE))</f>
        <v/>
      </c>
      <c r="K108" s="2" t="str">
        <f>IF($A108="","",VLOOKUP($A108,選手情報入力シート!$A$3:$M$246,8,FALSE))</f>
        <v/>
      </c>
      <c r="L108" s="2" t="str">
        <f>IF($A108="","",VLOOKUP($A108,選手情報入力シート!$A$3:$M$246,9,FALSE))</f>
        <v/>
      </c>
      <c r="M108" s="2" t="str">
        <f>IF($A108="","",YEAR(VLOOKUP($A108,選手情報入力シート!$A$3:$M$246,10,FALSE)))</f>
        <v/>
      </c>
      <c r="N108" s="9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2"/>
      <c r="P108" s="2"/>
      <c r="AF108" s="2" t="str">
        <f>IF(データとりまとめシート!$A118="","",データとりまとめシート!$A118)</f>
        <v/>
      </c>
      <c r="AG108" s="2"/>
      <c r="AH108" s="2" t="str">
        <f>IF($AF108="","",VLOOKUP($AF108,NANS取り込みシート!$A:$P,2,FALSE))</f>
        <v/>
      </c>
      <c r="AI108" s="2"/>
      <c r="AJ108" s="2" t="str">
        <f>IF($AF108="","",VLOOKUP($AF108,NANS取り込みシート!$A:$P,5,FALSE))</f>
        <v/>
      </c>
      <c r="AK108" s="2" t="str">
        <f>IF($AF108="","",VLOOKUP($AF108,NANS取り込みシート!$A:$P,6,FALSE))</f>
        <v/>
      </c>
      <c r="AL108" s="2" t="str">
        <f>IF($AF108="","",VLOOKUP($AF108,NANS取り込みシート!$A:$P,7,FALSE))</f>
        <v/>
      </c>
      <c r="AM108" s="2"/>
      <c r="AN108" s="2" t="str">
        <f>IF($AF108="","",VLOOKUP($AF108,NANS取り込みシート!$A:$P,9,FALSE))</f>
        <v/>
      </c>
      <c r="AO108" s="2" t="str">
        <f>IF($AF108="","",VLOOKUP($AF108,NANS取り込みシート!$A:$P,10,FALSE))</f>
        <v/>
      </c>
      <c r="AP108" s="2" t="str">
        <f>IF($AF108="","",VLOOKUP($AF108,NANS取り込みシート!$A:$P,11,FALSE))</f>
        <v/>
      </c>
      <c r="AQ108" s="2" t="str">
        <f>IF($AF108="","",VLOOKUP($AF108,NANS取り込みシート!$A:$P,12,FALSE))</f>
        <v/>
      </c>
      <c r="AR108" s="2" t="str">
        <f>IF($AF108="","",VLOOKUP($AF108,NANS取り込みシート!$A:$P,13,FALSE))</f>
        <v/>
      </c>
      <c r="AS108" s="9" t="str">
        <f>IF($AF108="","",VLOOKUP($AF108,NANS取り込みシート!$A:$P,14,FALSE))</f>
        <v/>
      </c>
      <c r="AT108" s="2"/>
      <c r="AU108" s="9" t="str">
        <f>IF($AF108="","",VLOOKUP($AF108,NANS取り込みシート!$A:$P,16,FALSE))</f>
        <v/>
      </c>
      <c r="AV108" s="2" t="str">
        <f>IF(データとりまとめシート!$E118="","",データとりまとめシート!$E118)</f>
        <v/>
      </c>
      <c r="AW108" s="2" t="str">
        <f>IF(データとりまとめシート!$G118="","",データとりまとめシート!$G118)</f>
        <v/>
      </c>
      <c r="AX108" s="2"/>
      <c r="AY108" s="2"/>
      <c r="AZ108" s="2" t="str">
        <f>IF(データとりまとめシート!$I118="","",データとりまとめシート!$I118)</f>
        <v/>
      </c>
      <c r="BA108" s="2" t="str">
        <f>IF(データとりまとめシート!$K118="","",データとりまとめシート!$K118)</f>
        <v/>
      </c>
      <c r="BB108" s="2"/>
      <c r="BC108" s="2"/>
    </row>
    <row r="109" spans="1:55">
      <c r="A109" s="2" t="str">
        <f>IF(選手情報入力シート!A109="","",選手情報入力シート!A109)</f>
        <v/>
      </c>
      <c r="B109" s="2" t="str">
        <f>IF($A109="","",所属情報入力シート!$A$2)</f>
        <v/>
      </c>
      <c r="C109" s="2"/>
      <c r="D109" s="2"/>
      <c r="E109" s="2" t="str">
        <f>IF($A109="","",VLOOKUP($A109,選手情報入力シート!$A$3:$M$246,2,FALSE))</f>
        <v/>
      </c>
      <c r="F109" s="2" t="str">
        <f>IF($A109="","",VLOOKUP($A109,選手情報入力シート!$A$3:$M$246,3,FALSE)&amp;" "&amp;VLOOKUP($A109,選手情報入力シート!$A$3:$M$246,4,FALSE))</f>
        <v/>
      </c>
      <c r="G109" s="2" t="str">
        <f>IF($A109="","",VLOOKUP($A109,選手情報入力シート!$A$3:$M$246,5,FALSE))</f>
        <v/>
      </c>
      <c r="H109" s="2"/>
      <c r="I109" s="2" t="str">
        <f>IF($A109="","",VLOOKUP($A109,選手情報入力シート!$A$3:$M$246,6,FALSE))</f>
        <v/>
      </c>
      <c r="J109" s="2" t="str">
        <f>IF($A109="","",VLOOKUP($A109,選手情報入力シート!$A$3:$M$246,7,FALSE))</f>
        <v/>
      </c>
      <c r="K109" s="2" t="str">
        <f>IF($A109="","",VLOOKUP($A109,選手情報入力シート!$A$3:$M$246,8,FALSE))</f>
        <v/>
      </c>
      <c r="L109" s="2" t="str">
        <f>IF($A109="","",VLOOKUP($A109,選手情報入力シート!$A$3:$M$246,9,FALSE))</f>
        <v/>
      </c>
      <c r="M109" s="2" t="str">
        <f>IF($A109="","",YEAR(VLOOKUP($A109,選手情報入力シート!$A$3:$M$246,10,FALSE)))</f>
        <v/>
      </c>
      <c r="N109" s="9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2"/>
      <c r="P109" s="2"/>
      <c r="AF109" s="2" t="str">
        <f>IF(データとりまとめシート!$A119="","",データとりまとめシート!$A119)</f>
        <v/>
      </c>
      <c r="AG109" s="2"/>
      <c r="AH109" s="2" t="str">
        <f>IF($AF109="","",VLOOKUP($AF109,NANS取り込みシート!$A:$P,2,FALSE))</f>
        <v/>
      </c>
      <c r="AI109" s="2"/>
      <c r="AJ109" s="2" t="str">
        <f>IF($AF109="","",VLOOKUP($AF109,NANS取り込みシート!$A:$P,5,FALSE))</f>
        <v/>
      </c>
      <c r="AK109" s="2" t="str">
        <f>IF($AF109="","",VLOOKUP($AF109,NANS取り込みシート!$A:$P,6,FALSE))</f>
        <v/>
      </c>
      <c r="AL109" s="2" t="str">
        <f>IF($AF109="","",VLOOKUP($AF109,NANS取り込みシート!$A:$P,7,FALSE))</f>
        <v/>
      </c>
      <c r="AM109" s="2"/>
      <c r="AN109" s="2" t="str">
        <f>IF($AF109="","",VLOOKUP($AF109,NANS取り込みシート!$A:$P,9,FALSE))</f>
        <v/>
      </c>
      <c r="AO109" s="2" t="str">
        <f>IF($AF109="","",VLOOKUP($AF109,NANS取り込みシート!$A:$P,10,FALSE))</f>
        <v/>
      </c>
      <c r="AP109" s="2" t="str">
        <f>IF($AF109="","",VLOOKUP($AF109,NANS取り込みシート!$A:$P,11,FALSE))</f>
        <v/>
      </c>
      <c r="AQ109" s="2" t="str">
        <f>IF($AF109="","",VLOOKUP($AF109,NANS取り込みシート!$A:$P,12,FALSE))</f>
        <v/>
      </c>
      <c r="AR109" s="2" t="str">
        <f>IF($AF109="","",VLOOKUP($AF109,NANS取り込みシート!$A:$P,13,FALSE))</f>
        <v/>
      </c>
      <c r="AS109" s="9" t="str">
        <f>IF($AF109="","",VLOOKUP($AF109,NANS取り込みシート!$A:$P,14,FALSE))</f>
        <v/>
      </c>
      <c r="AT109" s="2"/>
      <c r="AU109" s="9" t="str">
        <f>IF($AF109="","",VLOOKUP($AF109,NANS取り込みシート!$A:$P,16,FALSE))</f>
        <v/>
      </c>
      <c r="AV109" s="2" t="str">
        <f>IF(データとりまとめシート!$E119="","",データとりまとめシート!$E119)</f>
        <v/>
      </c>
      <c r="AW109" s="2" t="str">
        <f>IF(データとりまとめシート!$G119="","",データとりまとめシート!$G119)</f>
        <v/>
      </c>
      <c r="AX109" s="2"/>
      <c r="AY109" s="2"/>
      <c r="AZ109" s="2" t="str">
        <f>IF(データとりまとめシート!$I119="","",データとりまとめシート!$I119)</f>
        <v/>
      </c>
      <c r="BA109" s="2" t="str">
        <f>IF(データとりまとめシート!$K119="","",データとりまとめシート!$K119)</f>
        <v/>
      </c>
      <c r="BB109" s="2"/>
      <c r="BC109" s="2"/>
    </row>
    <row r="110" spans="1:55">
      <c r="A110" s="2" t="str">
        <f>IF(選手情報入力シート!A110="","",選手情報入力シート!A110)</f>
        <v/>
      </c>
      <c r="B110" s="2" t="str">
        <f>IF($A110="","",所属情報入力シート!$A$2)</f>
        <v/>
      </c>
      <c r="C110" s="2"/>
      <c r="D110" s="2"/>
      <c r="E110" s="2" t="str">
        <f>IF($A110="","",VLOOKUP($A110,選手情報入力シート!$A$3:$M$246,2,FALSE))</f>
        <v/>
      </c>
      <c r="F110" s="2" t="str">
        <f>IF($A110="","",VLOOKUP($A110,選手情報入力シート!$A$3:$M$246,3,FALSE)&amp;" "&amp;VLOOKUP($A110,選手情報入力シート!$A$3:$M$246,4,FALSE))</f>
        <v/>
      </c>
      <c r="G110" s="2" t="str">
        <f>IF($A110="","",VLOOKUP($A110,選手情報入力シート!$A$3:$M$246,5,FALSE))</f>
        <v/>
      </c>
      <c r="H110" s="2"/>
      <c r="I110" s="2" t="str">
        <f>IF($A110="","",VLOOKUP($A110,選手情報入力シート!$A$3:$M$246,6,FALSE))</f>
        <v/>
      </c>
      <c r="J110" s="2" t="str">
        <f>IF($A110="","",VLOOKUP($A110,選手情報入力シート!$A$3:$M$246,7,FALSE))</f>
        <v/>
      </c>
      <c r="K110" s="2" t="str">
        <f>IF($A110="","",VLOOKUP($A110,選手情報入力シート!$A$3:$M$246,8,FALSE))</f>
        <v/>
      </c>
      <c r="L110" s="2" t="str">
        <f>IF($A110="","",VLOOKUP($A110,選手情報入力シート!$A$3:$M$246,9,FALSE))</f>
        <v/>
      </c>
      <c r="M110" s="2" t="str">
        <f>IF($A110="","",YEAR(VLOOKUP($A110,選手情報入力シート!$A$3:$M$246,10,FALSE)))</f>
        <v/>
      </c>
      <c r="N110" s="9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2"/>
      <c r="P110" s="2"/>
      <c r="AF110" s="2" t="str">
        <f>IF(データとりまとめシート!$A120="","",データとりまとめシート!$A120)</f>
        <v/>
      </c>
      <c r="AG110" s="2"/>
      <c r="AH110" s="2" t="str">
        <f>IF($AF110="","",VLOOKUP($AF110,NANS取り込みシート!$A:$P,2,FALSE))</f>
        <v/>
      </c>
      <c r="AI110" s="2"/>
      <c r="AJ110" s="2" t="str">
        <f>IF($AF110="","",VLOOKUP($AF110,NANS取り込みシート!$A:$P,5,FALSE))</f>
        <v/>
      </c>
      <c r="AK110" s="2" t="str">
        <f>IF($AF110="","",VLOOKUP($AF110,NANS取り込みシート!$A:$P,6,FALSE))</f>
        <v/>
      </c>
      <c r="AL110" s="2" t="str">
        <f>IF($AF110="","",VLOOKUP($AF110,NANS取り込みシート!$A:$P,7,FALSE))</f>
        <v/>
      </c>
      <c r="AM110" s="2"/>
      <c r="AN110" s="2" t="str">
        <f>IF($AF110="","",VLOOKUP($AF110,NANS取り込みシート!$A:$P,9,FALSE))</f>
        <v/>
      </c>
      <c r="AO110" s="2" t="str">
        <f>IF($AF110="","",VLOOKUP($AF110,NANS取り込みシート!$A:$P,10,FALSE))</f>
        <v/>
      </c>
      <c r="AP110" s="2" t="str">
        <f>IF($AF110="","",VLOOKUP($AF110,NANS取り込みシート!$A:$P,11,FALSE))</f>
        <v/>
      </c>
      <c r="AQ110" s="2" t="str">
        <f>IF($AF110="","",VLOOKUP($AF110,NANS取り込みシート!$A:$P,12,FALSE))</f>
        <v/>
      </c>
      <c r="AR110" s="2" t="str">
        <f>IF($AF110="","",VLOOKUP($AF110,NANS取り込みシート!$A:$P,13,FALSE))</f>
        <v/>
      </c>
      <c r="AS110" s="9" t="str">
        <f>IF($AF110="","",VLOOKUP($AF110,NANS取り込みシート!$A:$P,14,FALSE))</f>
        <v/>
      </c>
      <c r="AT110" s="2"/>
      <c r="AU110" s="9" t="str">
        <f>IF($AF110="","",VLOOKUP($AF110,NANS取り込みシート!$A:$P,16,FALSE))</f>
        <v/>
      </c>
      <c r="AV110" s="2" t="str">
        <f>IF(データとりまとめシート!$E120="","",データとりまとめシート!$E120)</f>
        <v/>
      </c>
      <c r="AW110" s="2" t="str">
        <f>IF(データとりまとめシート!$G120="","",データとりまとめシート!$G120)</f>
        <v/>
      </c>
      <c r="AX110" s="2"/>
      <c r="AY110" s="2"/>
      <c r="AZ110" s="2" t="str">
        <f>IF(データとりまとめシート!$I120="","",データとりまとめシート!$I120)</f>
        <v/>
      </c>
      <c r="BA110" s="2" t="str">
        <f>IF(データとりまとめシート!$K120="","",データとりまとめシート!$K120)</f>
        <v/>
      </c>
      <c r="BB110" s="2"/>
      <c r="BC110" s="2"/>
    </row>
    <row r="111" spans="1:55">
      <c r="A111" s="2" t="str">
        <f>IF(選手情報入力シート!A111="","",選手情報入力シート!A111)</f>
        <v/>
      </c>
      <c r="B111" s="2" t="str">
        <f>IF($A111="","",所属情報入力シート!$A$2)</f>
        <v/>
      </c>
      <c r="C111" s="2"/>
      <c r="D111" s="2"/>
      <c r="E111" s="2" t="str">
        <f>IF($A111="","",VLOOKUP($A111,選手情報入力シート!$A$3:$M$246,2,FALSE))</f>
        <v/>
      </c>
      <c r="F111" s="2" t="str">
        <f>IF($A111="","",VLOOKUP($A111,選手情報入力シート!$A$3:$M$246,3,FALSE)&amp;" "&amp;VLOOKUP($A111,選手情報入力シート!$A$3:$M$246,4,FALSE))</f>
        <v/>
      </c>
      <c r="G111" s="2" t="str">
        <f>IF($A111="","",VLOOKUP($A111,選手情報入力シート!$A$3:$M$246,5,FALSE))</f>
        <v/>
      </c>
      <c r="H111" s="2"/>
      <c r="I111" s="2" t="str">
        <f>IF($A111="","",VLOOKUP($A111,選手情報入力シート!$A$3:$M$246,6,FALSE))</f>
        <v/>
      </c>
      <c r="J111" s="2" t="str">
        <f>IF($A111="","",VLOOKUP($A111,選手情報入力シート!$A$3:$M$246,7,FALSE))</f>
        <v/>
      </c>
      <c r="K111" s="2" t="str">
        <f>IF($A111="","",VLOOKUP($A111,選手情報入力シート!$A$3:$M$246,8,FALSE))</f>
        <v/>
      </c>
      <c r="L111" s="2" t="str">
        <f>IF($A111="","",VLOOKUP($A111,選手情報入力シート!$A$3:$M$246,9,FALSE))</f>
        <v/>
      </c>
      <c r="M111" s="2" t="str">
        <f>IF($A111="","",YEAR(VLOOKUP($A111,選手情報入力シート!$A$3:$M$246,10,FALSE)))</f>
        <v/>
      </c>
      <c r="N111" s="9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2"/>
      <c r="P111" s="2"/>
      <c r="AF111" s="2" t="str">
        <f>IF(データとりまとめシート!$A121="","",データとりまとめシート!$A121)</f>
        <v/>
      </c>
      <c r="AG111" s="2"/>
      <c r="AH111" s="2" t="str">
        <f>IF($AF111="","",VLOOKUP($AF111,NANS取り込みシート!$A:$P,2,FALSE))</f>
        <v/>
      </c>
      <c r="AI111" s="2"/>
      <c r="AJ111" s="2" t="str">
        <f>IF($AF111="","",VLOOKUP($AF111,NANS取り込みシート!$A:$P,5,FALSE))</f>
        <v/>
      </c>
      <c r="AK111" s="2" t="str">
        <f>IF($AF111="","",VLOOKUP($AF111,NANS取り込みシート!$A:$P,6,FALSE))</f>
        <v/>
      </c>
      <c r="AL111" s="2" t="str">
        <f>IF($AF111="","",VLOOKUP($AF111,NANS取り込みシート!$A:$P,7,FALSE))</f>
        <v/>
      </c>
      <c r="AM111" s="2"/>
      <c r="AN111" s="2" t="str">
        <f>IF($AF111="","",VLOOKUP($AF111,NANS取り込みシート!$A:$P,9,FALSE))</f>
        <v/>
      </c>
      <c r="AO111" s="2" t="str">
        <f>IF($AF111="","",VLOOKUP($AF111,NANS取り込みシート!$A:$P,10,FALSE))</f>
        <v/>
      </c>
      <c r="AP111" s="2" t="str">
        <f>IF($AF111="","",VLOOKUP($AF111,NANS取り込みシート!$A:$P,11,FALSE))</f>
        <v/>
      </c>
      <c r="AQ111" s="2" t="str">
        <f>IF($AF111="","",VLOOKUP($AF111,NANS取り込みシート!$A:$P,12,FALSE))</f>
        <v/>
      </c>
      <c r="AR111" s="2" t="str">
        <f>IF($AF111="","",VLOOKUP($AF111,NANS取り込みシート!$A:$P,13,FALSE))</f>
        <v/>
      </c>
      <c r="AS111" s="9" t="str">
        <f>IF($AF111="","",VLOOKUP($AF111,NANS取り込みシート!$A:$P,14,FALSE))</f>
        <v/>
      </c>
      <c r="AT111" s="2"/>
      <c r="AU111" s="9" t="str">
        <f>IF($AF111="","",VLOOKUP($AF111,NANS取り込みシート!$A:$P,16,FALSE))</f>
        <v/>
      </c>
      <c r="AV111" s="2" t="str">
        <f>IF(データとりまとめシート!$E121="","",データとりまとめシート!$E121)</f>
        <v/>
      </c>
      <c r="AW111" s="2" t="str">
        <f>IF(データとりまとめシート!$G121="","",データとりまとめシート!$G121)</f>
        <v/>
      </c>
      <c r="AX111" s="2"/>
      <c r="AY111" s="2"/>
      <c r="AZ111" s="2" t="str">
        <f>IF(データとりまとめシート!$I121="","",データとりまとめシート!$I121)</f>
        <v/>
      </c>
      <c r="BA111" s="2" t="str">
        <f>IF(データとりまとめシート!$K121="","",データとりまとめシート!$K121)</f>
        <v/>
      </c>
      <c r="BB111" s="2"/>
      <c r="BC111" s="2"/>
    </row>
    <row r="112" spans="1:55">
      <c r="A112" s="2" t="str">
        <f>IF(選手情報入力シート!A112="","",選手情報入力シート!A112)</f>
        <v/>
      </c>
      <c r="B112" s="2" t="str">
        <f>IF($A112="","",所属情報入力シート!$A$2)</f>
        <v/>
      </c>
      <c r="C112" s="2"/>
      <c r="D112" s="2"/>
      <c r="E112" s="2" t="str">
        <f>IF($A112="","",VLOOKUP($A112,選手情報入力シート!$A$3:$M$246,2,FALSE))</f>
        <v/>
      </c>
      <c r="F112" s="2" t="str">
        <f>IF($A112="","",VLOOKUP($A112,選手情報入力シート!$A$3:$M$246,3,FALSE)&amp;" "&amp;VLOOKUP($A112,選手情報入力シート!$A$3:$M$246,4,FALSE))</f>
        <v/>
      </c>
      <c r="G112" s="2" t="str">
        <f>IF($A112="","",VLOOKUP($A112,選手情報入力シート!$A$3:$M$246,5,FALSE))</f>
        <v/>
      </c>
      <c r="H112" s="2"/>
      <c r="I112" s="2" t="str">
        <f>IF($A112="","",VLOOKUP($A112,選手情報入力シート!$A$3:$M$246,6,FALSE))</f>
        <v/>
      </c>
      <c r="J112" s="2" t="str">
        <f>IF($A112="","",VLOOKUP($A112,選手情報入力シート!$A$3:$M$246,7,FALSE))</f>
        <v/>
      </c>
      <c r="K112" s="2" t="str">
        <f>IF($A112="","",VLOOKUP($A112,選手情報入力シート!$A$3:$M$246,8,FALSE))</f>
        <v/>
      </c>
      <c r="L112" s="2" t="str">
        <f>IF($A112="","",VLOOKUP($A112,選手情報入力シート!$A$3:$M$246,9,FALSE))</f>
        <v/>
      </c>
      <c r="M112" s="2" t="str">
        <f>IF($A112="","",YEAR(VLOOKUP($A112,選手情報入力シート!$A$3:$M$246,10,FALSE)))</f>
        <v/>
      </c>
      <c r="N112" s="9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2"/>
      <c r="P112" s="2"/>
      <c r="AF112" s="2" t="str">
        <f>IF(データとりまとめシート!$A122="","",データとりまとめシート!$A122)</f>
        <v/>
      </c>
      <c r="AG112" s="2"/>
      <c r="AH112" s="2" t="str">
        <f>IF($AF112="","",VLOOKUP($AF112,NANS取り込みシート!$A:$P,2,FALSE))</f>
        <v/>
      </c>
      <c r="AI112" s="2"/>
      <c r="AJ112" s="2" t="str">
        <f>IF($AF112="","",VLOOKUP($AF112,NANS取り込みシート!$A:$P,5,FALSE))</f>
        <v/>
      </c>
      <c r="AK112" s="2" t="str">
        <f>IF($AF112="","",VLOOKUP($AF112,NANS取り込みシート!$A:$P,6,FALSE))</f>
        <v/>
      </c>
      <c r="AL112" s="2" t="str">
        <f>IF($AF112="","",VLOOKUP($AF112,NANS取り込みシート!$A:$P,7,FALSE))</f>
        <v/>
      </c>
      <c r="AM112" s="2"/>
      <c r="AN112" s="2" t="str">
        <f>IF($AF112="","",VLOOKUP($AF112,NANS取り込みシート!$A:$P,9,FALSE))</f>
        <v/>
      </c>
      <c r="AO112" s="2" t="str">
        <f>IF($AF112="","",VLOOKUP($AF112,NANS取り込みシート!$A:$P,10,FALSE))</f>
        <v/>
      </c>
      <c r="AP112" s="2" t="str">
        <f>IF($AF112="","",VLOOKUP($AF112,NANS取り込みシート!$A:$P,11,FALSE))</f>
        <v/>
      </c>
      <c r="AQ112" s="2" t="str">
        <f>IF($AF112="","",VLOOKUP($AF112,NANS取り込みシート!$A:$P,12,FALSE))</f>
        <v/>
      </c>
      <c r="AR112" s="2" t="str">
        <f>IF($AF112="","",VLOOKUP($AF112,NANS取り込みシート!$A:$P,13,FALSE))</f>
        <v/>
      </c>
      <c r="AS112" s="9" t="str">
        <f>IF($AF112="","",VLOOKUP($AF112,NANS取り込みシート!$A:$P,14,FALSE))</f>
        <v/>
      </c>
      <c r="AT112" s="2"/>
      <c r="AU112" s="9" t="str">
        <f>IF($AF112="","",VLOOKUP($AF112,NANS取り込みシート!$A:$P,16,FALSE))</f>
        <v/>
      </c>
      <c r="AV112" s="2" t="str">
        <f>IF(データとりまとめシート!$E122="","",データとりまとめシート!$E122)</f>
        <v/>
      </c>
      <c r="AW112" s="2" t="str">
        <f>IF(データとりまとめシート!$G122="","",データとりまとめシート!$G122)</f>
        <v/>
      </c>
      <c r="AX112" s="2"/>
      <c r="AY112" s="2"/>
      <c r="AZ112" s="2" t="str">
        <f>IF(データとりまとめシート!$I122="","",データとりまとめシート!$I122)</f>
        <v/>
      </c>
      <c r="BA112" s="2" t="str">
        <f>IF(データとりまとめシート!$K122="","",データとりまとめシート!$K122)</f>
        <v/>
      </c>
      <c r="BB112" s="2"/>
      <c r="BC112" s="2"/>
    </row>
    <row r="113" spans="1:55">
      <c r="A113" s="2" t="str">
        <f>IF(選手情報入力シート!A113="","",選手情報入力シート!A113)</f>
        <v/>
      </c>
      <c r="B113" s="2" t="str">
        <f>IF($A113="","",所属情報入力シート!$A$2)</f>
        <v/>
      </c>
      <c r="C113" s="2"/>
      <c r="D113" s="2"/>
      <c r="E113" s="2" t="str">
        <f>IF($A113="","",VLOOKUP($A113,選手情報入力シート!$A$3:$M$246,2,FALSE))</f>
        <v/>
      </c>
      <c r="F113" s="2" t="str">
        <f>IF($A113="","",VLOOKUP($A113,選手情報入力シート!$A$3:$M$246,3,FALSE)&amp;" "&amp;VLOOKUP($A113,選手情報入力シート!$A$3:$M$246,4,FALSE))</f>
        <v/>
      </c>
      <c r="G113" s="2" t="str">
        <f>IF($A113="","",VLOOKUP($A113,選手情報入力シート!$A$3:$M$246,5,FALSE))</f>
        <v/>
      </c>
      <c r="H113" s="2"/>
      <c r="I113" s="2" t="str">
        <f>IF($A113="","",VLOOKUP($A113,選手情報入力シート!$A$3:$M$246,6,FALSE))</f>
        <v/>
      </c>
      <c r="J113" s="2" t="str">
        <f>IF($A113="","",VLOOKUP($A113,選手情報入力シート!$A$3:$M$246,7,FALSE))</f>
        <v/>
      </c>
      <c r="K113" s="2" t="str">
        <f>IF($A113="","",VLOOKUP($A113,選手情報入力シート!$A$3:$M$246,8,FALSE))</f>
        <v/>
      </c>
      <c r="L113" s="2" t="str">
        <f>IF($A113="","",VLOOKUP($A113,選手情報入力シート!$A$3:$M$246,9,FALSE))</f>
        <v/>
      </c>
      <c r="M113" s="2" t="str">
        <f>IF($A113="","",YEAR(VLOOKUP($A113,選手情報入力シート!$A$3:$M$246,10,FALSE)))</f>
        <v/>
      </c>
      <c r="N113" s="9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2"/>
      <c r="P113" s="2"/>
      <c r="AF113" s="2" t="str">
        <f>IF(データとりまとめシート!$A123="","",データとりまとめシート!$A123)</f>
        <v/>
      </c>
      <c r="AG113" s="2"/>
      <c r="AH113" s="2" t="str">
        <f>IF($AF113="","",VLOOKUP($AF113,NANS取り込みシート!$A:$P,2,FALSE))</f>
        <v/>
      </c>
      <c r="AI113" s="2"/>
      <c r="AJ113" s="2" t="str">
        <f>IF($AF113="","",VLOOKUP($AF113,NANS取り込みシート!$A:$P,5,FALSE))</f>
        <v/>
      </c>
      <c r="AK113" s="2" t="str">
        <f>IF($AF113="","",VLOOKUP($AF113,NANS取り込みシート!$A:$P,6,FALSE))</f>
        <v/>
      </c>
      <c r="AL113" s="2" t="str">
        <f>IF($AF113="","",VLOOKUP($AF113,NANS取り込みシート!$A:$P,7,FALSE))</f>
        <v/>
      </c>
      <c r="AM113" s="2"/>
      <c r="AN113" s="2" t="str">
        <f>IF($AF113="","",VLOOKUP($AF113,NANS取り込みシート!$A:$P,9,FALSE))</f>
        <v/>
      </c>
      <c r="AO113" s="2" t="str">
        <f>IF($AF113="","",VLOOKUP($AF113,NANS取り込みシート!$A:$P,10,FALSE))</f>
        <v/>
      </c>
      <c r="AP113" s="2" t="str">
        <f>IF($AF113="","",VLOOKUP($AF113,NANS取り込みシート!$A:$P,11,FALSE))</f>
        <v/>
      </c>
      <c r="AQ113" s="2" t="str">
        <f>IF($AF113="","",VLOOKUP($AF113,NANS取り込みシート!$A:$P,12,FALSE))</f>
        <v/>
      </c>
      <c r="AR113" s="2" t="str">
        <f>IF($AF113="","",VLOOKUP($AF113,NANS取り込みシート!$A:$P,13,FALSE))</f>
        <v/>
      </c>
      <c r="AS113" s="9" t="str">
        <f>IF($AF113="","",VLOOKUP($AF113,NANS取り込みシート!$A:$P,14,FALSE))</f>
        <v/>
      </c>
      <c r="AT113" s="2"/>
      <c r="AU113" s="9" t="str">
        <f>IF($AF113="","",VLOOKUP($AF113,NANS取り込みシート!$A:$P,16,FALSE))</f>
        <v/>
      </c>
      <c r="AV113" s="2" t="str">
        <f>IF(データとりまとめシート!$E123="","",データとりまとめシート!$E123)</f>
        <v/>
      </c>
      <c r="AW113" s="2" t="str">
        <f>IF(データとりまとめシート!$G123="","",データとりまとめシート!$G123)</f>
        <v/>
      </c>
      <c r="AX113" s="2"/>
      <c r="AY113" s="2"/>
      <c r="AZ113" s="2" t="str">
        <f>IF(データとりまとめシート!$I123="","",データとりまとめシート!$I123)</f>
        <v/>
      </c>
      <c r="BA113" s="2" t="str">
        <f>IF(データとりまとめシート!$K123="","",データとりまとめシート!$K123)</f>
        <v/>
      </c>
      <c r="BB113" s="2"/>
      <c r="BC113" s="2"/>
    </row>
    <row r="114" spans="1:55">
      <c r="A114" s="2" t="str">
        <f>IF(選手情報入力シート!A114="","",選手情報入力シート!A114)</f>
        <v/>
      </c>
      <c r="B114" s="2" t="str">
        <f>IF($A114="","",所属情報入力シート!$A$2)</f>
        <v/>
      </c>
      <c r="C114" s="2"/>
      <c r="D114" s="2"/>
      <c r="E114" s="2" t="str">
        <f>IF($A114="","",VLOOKUP($A114,選手情報入力シート!$A$3:$M$246,2,FALSE))</f>
        <v/>
      </c>
      <c r="F114" s="2" t="str">
        <f>IF($A114="","",VLOOKUP($A114,選手情報入力シート!$A$3:$M$246,3,FALSE)&amp;" "&amp;VLOOKUP($A114,選手情報入力シート!$A$3:$M$246,4,FALSE))</f>
        <v/>
      </c>
      <c r="G114" s="2" t="str">
        <f>IF($A114="","",VLOOKUP($A114,選手情報入力シート!$A$3:$M$246,5,FALSE))</f>
        <v/>
      </c>
      <c r="H114" s="2"/>
      <c r="I114" s="2" t="str">
        <f>IF($A114="","",VLOOKUP($A114,選手情報入力シート!$A$3:$M$246,6,FALSE))</f>
        <v/>
      </c>
      <c r="J114" s="2" t="str">
        <f>IF($A114="","",VLOOKUP($A114,選手情報入力シート!$A$3:$M$246,7,FALSE))</f>
        <v/>
      </c>
      <c r="K114" s="2" t="str">
        <f>IF($A114="","",VLOOKUP($A114,選手情報入力シート!$A$3:$M$246,8,FALSE))</f>
        <v/>
      </c>
      <c r="L114" s="2" t="str">
        <f>IF($A114="","",VLOOKUP($A114,選手情報入力シート!$A$3:$M$246,9,FALSE))</f>
        <v/>
      </c>
      <c r="M114" s="2" t="str">
        <f>IF($A114="","",YEAR(VLOOKUP($A114,選手情報入力シート!$A$3:$M$246,10,FALSE)))</f>
        <v/>
      </c>
      <c r="N114" s="9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2"/>
      <c r="P114" s="2"/>
      <c r="AF114" s="2" t="str">
        <f>IF(データとりまとめシート!$A124="","",データとりまとめシート!$A124)</f>
        <v/>
      </c>
      <c r="AG114" s="2"/>
      <c r="AH114" s="2" t="str">
        <f>IF($AF114="","",VLOOKUP($AF114,NANS取り込みシート!$A:$P,2,FALSE))</f>
        <v/>
      </c>
      <c r="AI114" s="2"/>
      <c r="AJ114" s="2" t="str">
        <f>IF($AF114="","",VLOOKUP($AF114,NANS取り込みシート!$A:$P,5,FALSE))</f>
        <v/>
      </c>
      <c r="AK114" s="2" t="str">
        <f>IF($AF114="","",VLOOKUP($AF114,NANS取り込みシート!$A:$P,6,FALSE))</f>
        <v/>
      </c>
      <c r="AL114" s="2" t="str">
        <f>IF($AF114="","",VLOOKUP($AF114,NANS取り込みシート!$A:$P,7,FALSE))</f>
        <v/>
      </c>
      <c r="AM114" s="2"/>
      <c r="AN114" s="2" t="str">
        <f>IF($AF114="","",VLOOKUP($AF114,NANS取り込みシート!$A:$P,9,FALSE))</f>
        <v/>
      </c>
      <c r="AO114" s="2" t="str">
        <f>IF($AF114="","",VLOOKUP($AF114,NANS取り込みシート!$A:$P,10,FALSE))</f>
        <v/>
      </c>
      <c r="AP114" s="2" t="str">
        <f>IF($AF114="","",VLOOKUP($AF114,NANS取り込みシート!$A:$P,11,FALSE))</f>
        <v/>
      </c>
      <c r="AQ114" s="2" t="str">
        <f>IF($AF114="","",VLOOKUP($AF114,NANS取り込みシート!$A:$P,12,FALSE))</f>
        <v/>
      </c>
      <c r="AR114" s="2" t="str">
        <f>IF($AF114="","",VLOOKUP($AF114,NANS取り込みシート!$A:$P,13,FALSE))</f>
        <v/>
      </c>
      <c r="AS114" s="9" t="str">
        <f>IF($AF114="","",VLOOKUP($AF114,NANS取り込みシート!$A:$P,14,FALSE))</f>
        <v/>
      </c>
      <c r="AT114" s="2"/>
      <c r="AU114" s="9" t="str">
        <f>IF($AF114="","",VLOOKUP($AF114,NANS取り込みシート!$A:$P,16,FALSE))</f>
        <v/>
      </c>
      <c r="AV114" s="2" t="str">
        <f>IF(データとりまとめシート!$E124="","",データとりまとめシート!$E124)</f>
        <v/>
      </c>
      <c r="AW114" s="2" t="str">
        <f>IF(データとりまとめシート!$G124="","",データとりまとめシート!$G124)</f>
        <v/>
      </c>
      <c r="AX114" s="2"/>
      <c r="AY114" s="2"/>
      <c r="AZ114" s="2" t="str">
        <f>IF(データとりまとめシート!$I124="","",データとりまとめシート!$I124)</f>
        <v/>
      </c>
      <c r="BA114" s="2" t="str">
        <f>IF(データとりまとめシート!$K124="","",データとりまとめシート!$K124)</f>
        <v/>
      </c>
      <c r="BB114" s="2"/>
      <c r="BC114" s="2"/>
    </row>
    <row r="115" spans="1:55">
      <c r="A115" s="2" t="str">
        <f>IF(選手情報入力シート!A115="","",選手情報入力シート!A115)</f>
        <v/>
      </c>
      <c r="B115" s="2" t="str">
        <f>IF($A115="","",所属情報入力シート!$A$2)</f>
        <v/>
      </c>
      <c r="C115" s="2"/>
      <c r="D115" s="2"/>
      <c r="E115" s="2" t="str">
        <f>IF($A115="","",VLOOKUP($A115,選手情報入力シート!$A$3:$M$246,2,FALSE))</f>
        <v/>
      </c>
      <c r="F115" s="2" t="str">
        <f>IF($A115="","",VLOOKUP($A115,選手情報入力シート!$A$3:$M$246,3,FALSE)&amp;" "&amp;VLOOKUP($A115,選手情報入力シート!$A$3:$M$246,4,FALSE))</f>
        <v/>
      </c>
      <c r="G115" s="2" t="str">
        <f>IF($A115="","",VLOOKUP($A115,選手情報入力シート!$A$3:$M$246,5,FALSE))</f>
        <v/>
      </c>
      <c r="H115" s="2"/>
      <c r="I115" s="2" t="str">
        <f>IF($A115="","",VLOOKUP($A115,選手情報入力シート!$A$3:$M$246,6,FALSE))</f>
        <v/>
      </c>
      <c r="J115" s="2" t="str">
        <f>IF($A115="","",VLOOKUP($A115,選手情報入力シート!$A$3:$M$246,7,FALSE))</f>
        <v/>
      </c>
      <c r="K115" s="2" t="str">
        <f>IF($A115="","",VLOOKUP($A115,選手情報入力シート!$A$3:$M$246,8,FALSE))</f>
        <v/>
      </c>
      <c r="L115" s="2" t="str">
        <f>IF($A115="","",VLOOKUP($A115,選手情報入力シート!$A$3:$M$246,9,FALSE))</f>
        <v/>
      </c>
      <c r="M115" s="2" t="str">
        <f>IF($A115="","",YEAR(VLOOKUP($A115,選手情報入力シート!$A$3:$M$246,10,FALSE)))</f>
        <v/>
      </c>
      <c r="N115" s="9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2"/>
      <c r="P115" s="2"/>
      <c r="AF115" s="2" t="str">
        <f>IF(データとりまとめシート!$A125="","",データとりまとめシート!$A125)</f>
        <v/>
      </c>
      <c r="AG115" s="2"/>
      <c r="AH115" s="2" t="str">
        <f>IF($AF115="","",VLOOKUP($AF115,NANS取り込みシート!$A:$P,2,FALSE))</f>
        <v/>
      </c>
      <c r="AI115" s="2"/>
      <c r="AJ115" s="2" t="str">
        <f>IF($AF115="","",VLOOKUP($AF115,NANS取り込みシート!$A:$P,5,FALSE))</f>
        <v/>
      </c>
      <c r="AK115" s="2" t="str">
        <f>IF($AF115="","",VLOOKUP($AF115,NANS取り込みシート!$A:$P,6,FALSE))</f>
        <v/>
      </c>
      <c r="AL115" s="2" t="str">
        <f>IF($AF115="","",VLOOKUP($AF115,NANS取り込みシート!$A:$P,7,FALSE))</f>
        <v/>
      </c>
      <c r="AM115" s="2"/>
      <c r="AN115" s="2" t="str">
        <f>IF($AF115="","",VLOOKUP($AF115,NANS取り込みシート!$A:$P,9,FALSE))</f>
        <v/>
      </c>
      <c r="AO115" s="2" t="str">
        <f>IF($AF115="","",VLOOKUP($AF115,NANS取り込みシート!$A:$P,10,FALSE))</f>
        <v/>
      </c>
      <c r="AP115" s="2" t="str">
        <f>IF($AF115="","",VLOOKUP($AF115,NANS取り込みシート!$A:$P,11,FALSE))</f>
        <v/>
      </c>
      <c r="AQ115" s="2" t="str">
        <f>IF($AF115="","",VLOOKUP($AF115,NANS取り込みシート!$A:$P,12,FALSE))</f>
        <v/>
      </c>
      <c r="AR115" s="2" t="str">
        <f>IF($AF115="","",VLOOKUP($AF115,NANS取り込みシート!$A:$P,13,FALSE))</f>
        <v/>
      </c>
      <c r="AS115" s="9" t="str">
        <f>IF($AF115="","",VLOOKUP($AF115,NANS取り込みシート!$A:$P,14,FALSE))</f>
        <v/>
      </c>
      <c r="AT115" s="2"/>
      <c r="AU115" s="9" t="str">
        <f>IF($AF115="","",VLOOKUP($AF115,NANS取り込みシート!$A:$P,16,FALSE))</f>
        <v/>
      </c>
      <c r="AV115" s="2" t="str">
        <f>IF(データとりまとめシート!$E125="","",データとりまとめシート!$E125)</f>
        <v/>
      </c>
      <c r="AW115" s="2" t="str">
        <f>IF(データとりまとめシート!$G125="","",データとりまとめシート!$G125)</f>
        <v/>
      </c>
      <c r="AX115" s="2"/>
      <c r="AY115" s="2"/>
      <c r="AZ115" s="2" t="str">
        <f>IF(データとりまとめシート!$I125="","",データとりまとめシート!$I125)</f>
        <v/>
      </c>
      <c r="BA115" s="2" t="str">
        <f>IF(データとりまとめシート!$K125="","",データとりまとめシート!$K125)</f>
        <v/>
      </c>
      <c r="BB115" s="2"/>
      <c r="BC115" s="2"/>
    </row>
    <row r="116" spans="1:55">
      <c r="A116" s="2" t="str">
        <f>IF(選手情報入力シート!A116="","",選手情報入力シート!A116)</f>
        <v/>
      </c>
      <c r="B116" s="2" t="str">
        <f>IF($A116="","",所属情報入力シート!$A$2)</f>
        <v/>
      </c>
      <c r="C116" s="2"/>
      <c r="D116" s="2"/>
      <c r="E116" s="2" t="str">
        <f>IF($A116="","",VLOOKUP($A116,選手情報入力シート!$A$3:$M$246,2,FALSE))</f>
        <v/>
      </c>
      <c r="F116" s="2" t="str">
        <f>IF($A116="","",VLOOKUP($A116,選手情報入力シート!$A$3:$M$246,3,FALSE)&amp;" "&amp;VLOOKUP($A116,選手情報入力シート!$A$3:$M$246,4,FALSE))</f>
        <v/>
      </c>
      <c r="G116" s="2" t="str">
        <f>IF($A116="","",VLOOKUP($A116,選手情報入力シート!$A$3:$M$246,5,FALSE))</f>
        <v/>
      </c>
      <c r="H116" s="2"/>
      <c r="I116" s="2" t="str">
        <f>IF($A116="","",VLOOKUP($A116,選手情報入力シート!$A$3:$M$246,6,FALSE))</f>
        <v/>
      </c>
      <c r="J116" s="2" t="str">
        <f>IF($A116="","",VLOOKUP($A116,選手情報入力シート!$A$3:$M$246,7,FALSE))</f>
        <v/>
      </c>
      <c r="K116" s="2" t="str">
        <f>IF($A116="","",VLOOKUP($A116,選手情報入力シート!$A$3:$M$246,8,FALSE))</f>
        <v/>
      </c>
      <c r="L116" s="2" t="str">
        <f>IF($A116="","",VLOOKUP($A116,選手情報入力シート!$A$3:$M$246,9,FALSE))</f>
        <v/>
      </c>
      <c r="M116" s="2" t="str">
        <f>IF($A116="","",YEAR(VLOOKUP($A116,選手情報入力シート!$A$3:$M$246,10,FALSE)))</f>
        <v/>
      </c>
      <c r="N116" s="9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2"/>
      <c r="P116" s="2"/>
      <c r="AF116" s="2" t="str">
        <f>IF(データとりまとめシート!$A126="","",データとりまとめシート!$A126)</f>
        <v/>
      </c>
      <c r="AG116" s="2"/>
      <c r="AH116" s="2" t="str">
        <f>IF($AF116="","",VLOOKUP($AF116,NANS取り込みシート!$A:$P,2,FALSE))</f>
        <v/>
      </c>
      <c r="AI116" s="2"/>
      <c r="AJ116" s="2" t="str">
        <f>IF($AF116="","",VLOOKUP($AF116,NANS取り込みシート!$A:$P,5,FALSE))</f>
        <v/>
      </c>
      <c r="AK116" s="2" t="str">
        <f>IF($AF116="","",VLOOKUP($AF116,NANS取り込みシート!$A:$P,6,FALSE))</f>
        <v/>
      </c>
      <c r="AL116" s="2" t="str">
        <f>IF($AF116="","",VLOOKUP($AF116,NANS取り込みシート!$A:$P,7,FALSE))</f>
        <v/>
      </c>
      <c r="AM116" s="2"/>
      <c r="AN116" s="2" t="str">
        <f>IF($AF116="","",VLOOKUP($AF116,NANS取り込みシート!$A:$P,9,FALSE))</f>
        <v/>
      </c>
      <c r="AO116" s="2" t="str">
        <f>IF($AF116="","",VLOOKUP($AF116,NANS取り込みシート!$A:$P,10,FALSE))</f>
        <v/>
      </c>
      <c r="AP116" s="2" t="str">
        <f>IF($AF116="","",VLOOKUP($AF116,NANS取り込みシート!$A:$P,11,FALSE))</f>
        <v/>
      </c>
      <c r="AQ116" s="2" t="str">
        <f>IF($AF116="","",VLOOKUP($AF116,NANS取り込みシート!$A:$P,12,FALSE))</f>
        <v/>
      </c>
      <c r="AR116" s="2" t="str">
        <f>IF($AF116="","",VLOOKUP($AF116,NANS取り込みシート!$A:$P,13,FALSE))</f>
        <v/>
      </c>
      <c r="AS116" s="9" t="str">
        <f>IF($AF116="","",VLOOKUP($AF116,NANS取り込みシート!$A:$P,14,FALSE))</f>
        <v/>
      </c>
      <c r="AT116" s="2"/>
      <c r="AU116" s="9" t="str">
        <f>IF($AF116="","",VLOOKUP($AF116,NANS取り込みシート!$A:$P,16,FALSE))</f>
        <v/>
      </c>
      <c r="AV116" s="2" t="str">
        <f>IF(データとりまとめシート!$E126="","",データとりまとめシート!$E126)</f>
        <v/>
      </c>
      <c r="AW116" s="2" t="str">
        <f>IF(データとりまとめシート!$G126="","",データとりまとめシート!$G126)</f>
        <v/>
      </c>
      <c r="AX116" s="2"/>
      <c r="AY116" s="2"/>
      <c r="AZ116" s="2" t="str">
        <f>IF(データとりまとめシート!$I126="","",データとりまとめシート!$I126)</f>
        <v/>
      </c>
      <c r="BA116" s="2" t="str">
        <f>IF(データとりまとめシート!$K126="","",データとりまとめシート!$K126)</f>
        <v/>
      </c>
      <c r="BB116" s="2"/>
      <c r="BC116" s="2"/>
    </row>
    <row r="117" spans="1:55">
      <c r="A117" s="2" t="str">
        <f>IF(選手情報入力シート!A117="","",選手情報入力シート!A117)</f>
        <v/>
      </c>
      <c r="B117" s="2" t="str">
        <f>IF($A117="","",所属情報入力シート!$A$2)</f>
        <v/>
      </c>
      <c r="C117" s="2"/>
      <c r="D117" s="2"/>
      <c r="E117" s="2" t="str">
        <f>IF($A117="","",VLOOKUP($A117,選手情報入力シート!$A$3:$M$246,2,FALSE))</f>
        <v/>
      </c>
      <c r="F117" s="2" t="str">
        <f>IF($A117="","",VLOOKUP($A117,選手情報入力シート!$A$3:$M$246,3,FALSE)&amp;" "&amp;VLOOKUP($A117,選手情報入力シート!$A$3:$M$246,4,FALSE))</f>
        <v/>
      </c>
      <c r="G117" s="2" t="str">
        <f>IF($A117="","",VLOOKUP($A117,選手情報入力シート!$A$3:$M$246,5,FALSE))</f>
        <v/>
      </c>
      <c r="H117" s="2"/>
      <c r="I117" s="2" t="str">
        <f>IF($A117="","",VLOOKUP($A117,選手情報入力シート!$A$3:$M$246,6,FALSE))</f>
        <v/>
      </c>
      <c r="J117" s="2" t="str">
        <f>IF($A117="","",VLOOKUP($A117,選手情報入力シート!$A$3:$M$246,7,FALSE))</f>
        <v/>
      </c>
      <c r="K117" s="2" t="str">
        <f>IF($A117="","",VLOOKUP($A117,選手情報入力シート!$A$3:$M$246,8,FALSE))</f>
        <v/>
      </c>
      <c r="L117" s="2" t="str">
        <f>IF($A117="","",VLOOKUP($A117,選手情報入力シート!$A$3:$M$246,9,FALSE))</f>
        <v/>
      </c>
      <c r="M117" s="2" t="str">
        <f>IF($A117="","",YEAR(VLOOKUP($A117,選手情報入力シート!$A$3:$M$246,10,FALSE)))</f>
        <v/>
      </c>
      <c r="N117" s="9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2"/>
      <c r="P117" s="2"/>
      <c r="AF117" s="2" t="str">
        <f>IF(データとりまとめシート!$A127="","",データとりまとめシート!$A127)</f>
        <v/>
      </c>
      <c r="AG117" s="2"/>
      <c r="AH117" s="2" t="str">
        <f>IF($AF117="","",VLOOKUP($AF117,NANS取り込みシート!$A:$P,2,FALSE))</f>
        <v/>
      </c>
      <c r="AI117" s="2"/>
      <c r="AJ117" s="2" t="str">
        <f>IF($AF117="","",VLOOKUP($AF117,NANS取り込みシート!$A:$P,5,FALSE))</f>
        <v/>
      </c>
      <c r="AK117" s="2" t="str">
        <f>IF($AF117="","",VLOOKUP($AF117,NANS取り込みシート!$A:$P,6,FALSE))</f>
        <v/>
      </c>
      <c r="AL117" s="2" t="str">
        <f>IF($AF117="","",VLOOKUP($AF117,NANS取り込みシート!$A:$P,7,FALSE))</f>
        <v/>
      </c>
      <c r="AM117" s="2"/>
      <c r="AN117" s="2" t="str">
        <f>IF($AF117="","",VLOOKUP($AF117,NANS取り込みシート!$A:$P,9,FALSE))</f>
        <v/>
      </c>
      <c r="AO117" s="2" t="str">
        <f>IF($AF117="","",VLOOKUP($AF117,NANS取り込みシート!$A:$P,10,FALSE))</f>
        <v/>
      </c>
      <c r="AP117" s="2" t="str">
        <f>IF($AF117="","",VLOOKUP($AF117,NANS取り込みシート!$A:$P,11,FALSE))</f>
        <v/>
      </c>
      <c r="AQ117" s="2" t="str">
        <f>IF($AF117="","",VLOOKUP($AF117,NANS取り込みシート!$A:$P,12,FALSE))</f>
        <v/>
      </c>
      <c r="AR117" s="2" t="str">
        <f>IF($AF117="","",VLOOKUP($AF117,NANS取り込みシート!$A:$P,13,FALSE))</f>
        <v/>
      </c>
      <c r="AS117" s="9" t="str">
        <f>IF($AF117="","",VLOOKUP($AF117,NANS取り込みシート!$A:$P,14,FALSE))</f>
        <v/>
      </c>
      <c r="AT117" s="2"/>
      <c r="AU117" s="9" t="str">
        <f>IF($AF117="","",VLOOKUP($AF117,NANS取り込みシート!$A:$P,16,FALSE))</f>
        <v/>
      </c>
      <c r="AV117" s="2" t="str">
        <f>IF(データとりまとめシート!$E127="","",データとりまとめシート!$E127)</f>
        <v/>
      </c>
      <c r="AW117" s="2" t="str">
        <f>IF(データとりまとめシート!$G127="","",データとりまとめシート!$G127)</f>
        <v/>
      </c>
      <c r="AX117" s="2"/>
      <c r="AY117" s="2"/>
      <c r="AZ117" s="2" t="str">
        <f>IF(データとりまとめシート!$I127="","",データとりまとめシート!$I127)</f>
        <v/>
      </c>
      <c r="BA117" s="2" t="str">
        <f>IF(データとりまとめシート!$K127="","",データとりまとめシート!$K127)</f>
        <v/>
      </c>
      <c r="BB117" s="2"/>
      <c r="BC117" s="2"/>
    </row>
    <row r="118" spans="1:55">
      <c r="A118" s="2" t="str">
        <f>IF(選手情報入力シート!A118="","",選手情報入力シート!A118)</f>
        <v/>
      </c>
      <c r="B118" s="2" t="str">
        <f>IF($A118="","",所属情報入力シート!$A$2)</f>
        <v/>
      </c>
      <c r="C118" s="2"/>
      <c r="D118" s="2"/>
      <c r="E118" s="2" t="str">
        <f>IF($A118="","",VLOOKUP($A118,選手情報入力シート!$A$3:$M$246,2,FALSE))</f>
        <v/>
      </c>
      <c r="F118" s="2" t="str">
        <f>IF($A118="","",VLOOKUP($A118,選手情報入力シート!$A$3:$M$246,3,FALSE)&amp;" "&amp;VLOOKUP($A118,選手情報入力シート!$A$3:$M$246,4,FALSE))</f>
        <v/>
      </c>
      <c r="G118" s="2" t="str">
        <f>IF($A118="","",VLOOKUP($A118,選手情報入力シート!$A$3:$M$246,5,FALSE))</f>
        <v/>
      </c>
      <c r="H118" s="2"/>
      <c r="I118" s="2" t="str">
        <f>IF($A118="","",VLOOKUP($A118,選手情報入力シート!$A$3:$M$246,6,FALSE))</f>
        <v/>
      </c>
      <c r="J118" s="2" t="str">
        <f>IF($A118="","",VLOOKUP($A118,選手情報入力シート!$A$3:$M$246,7,FALSE))</f>
        <v/>
      </c>
      <c r="K118" s="2" t="str">
        <f>IF($A118="","",VLOOKUP($A118,選手情報入力シート!$A$3:$M$246,8,FALSE))</f>
        <v/>
      </c>
      <c r="L118" s="2" t="str">
        <f>IF($A118="","",VLOOKUP($A118,選手情報入力シート!$A$3:$M$246,9,FALSE))</f>
        <v/>
      </c>
      <c r="M118" s="2" t="str">
        <f>IF($A118="","",YEAR(VLOOKUP($A118,選手情報入力シート!$A$3:$M$246,10,FALSE)))</f>
        <v/>
      </c>
      <c r="N118" s="9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2"/>
      <c r="P118" s="2"/>
      <c r="AF118" s="2" t="str">
        <f>IF(データとりまとめシート!$A128="","",データとりまとめシート!$A128)</f>
        <v/>
      </c>
      <c r="AG118" s="2"/>
      <c r="AH118" s="2" t="str">
        <f>IF($AF118="","",VLOOKUP($AF118,NANS取り込みシート!$A:$P,2,FALSE))</f>
        <v/>
      </c>
      <c r="AI118" s="2"/>
      <c r="AJ118" s="2" t="str">
        <f>IF($AF118="","",VLOOKUP($AF118,NANS取り込みシート!$A:$P,5,FALSE))</f>
        <v/>
      </c>
      <c r="AK118" s="2" t="str">
        <f>IF($AF118="","",VLOOKUP($AF118,NANS取り込みシート!$A:$P,6,FALSE))</f>
        <v/>
      </c>
      <c r="AL118" s="2" t="str">
        <f>IF($AF118="","",VLOOKUP($AF118,NANS取り込みシート!$A:$P,7,FALSE))</f>
        <v/>
      </c>
      <c r="AM118" s="2"/>
      <c r="AN118" s="2" t="str">
        <f>IF($AF118="","",VLOOKUP($AF118,NANS取り込みシート!$A:$P,9,FALSE))</f>
        <v/>
      </c>
      <c r="AO118" s="2" t="str">
        <f>IF($AF118="","",VLOOKUP($AF118,NANS取り込みシート!$A:$P,10,FALSE))</f>
        <v/>
      </c>
      <c r="AP118" s="2" t="str">
        <f>IF($AF118="","",VLOOKUP($AF118,NANS取り込みシート!$A:$P,11,FALSE))</f>
        <v/>
      </c>
      <c r="AQ118" s="2" t="str">
        <f>IF($AF118="","",VLOOKUP($AF118,NANS取り込みシート!$A:$P,12,FALSE))</f>
        <v/>
      </c>
      <c r="AR118" s="2" t="str">
        <f>IF($AF118="","",VLOOKUP($AF118,NANS取り込みシート!$A:$P,13,FALSE))</f>
        <v/>
      </c>
      <c r="AS118" s="9" t="str">
        <f>IF($AF118="","",VLOOKUP($AF118,NANS取り込みシート!$A:$P,14,FALSE))</f>
        <v/>
      </c>
      <c r="AT118" s="2"/>
      <c r="AU118" s="9" t="str">
        <f>IF($AF118="","",VLOOKUP($AF118,NANS取り込みシート!$A:$P,16,FALSE))</f>
        <v/>
      </c>
      <c r="AV118" s="2" t="str">
        <f>IF(データとりまとめシート!$E128="","",データとりまとめシート!$E128)</f>
        <v/>
      </c>
      <c r="AW118" s="2" t="str">
        <f>IF(データとりまとめシート!$G128="","",データとりまとめシート!$G128)</f>
        <v/>
      </c>
      <c r="AX118" s="2"/>
      <c r="AY118" s="2"/>
      <c r="AZ118" s="2" t="str">
        <f>IF(データとりまとめシート!$I128="","",データとりまとめシート!$I128)</f>
        <v/>
      </c>
      <c r="BA118" s="2" t="str">
        <f>IF(データとりまとめシート!$K128="","",データとりまとめシート!$K128)</f>
        <v/>
      </c>
      <c r="BB118" s="2"/>
      <c r="BC118" s="2"/>
    </row>
    <row r="119" spans="1:55">
      <c r="A119" s="2" t="str">
        <f>IF(選手情報入力シート!A119="","",選手情報入力シート!A119)</f>
        <v/>
      </c>
      <c r="B119" s="2" t="str">
        <f>IF($A119="","",所属情報入力シート!$A$2)</f>
        <v/>
      </c>
      <c r="C119" s="2"/>
      <c r="D119" s="2"/>
      <c r="E119" s="2" t="str">
        <f>IF($A119="","",VLOOKUP($A119,選手情報入力シート!$A$3:$M$246,2,FALSE))</f>
        <v/>
      </c>
      <c r="F119" s="2" t="str">
        <f>IF($A119="","",VLOOKUP($A119,選手情報入力シート!$A$3:$M$246,3,FALSE)&amp;" "&amp;VLOOKUP($A119,選手情報入力シート!$A$3:$M$246,4,FALSE))</f>
        <v/>
      </c>
      <c r="G119" s="2" t="str">
        <f>IF($A119="","",VLOOKUP($A119,選手情報入力シート!$A$3:$M$246,5,FALSE))</f>
        <v/>
      </c>
      <c r="H119" s="2"/>
      <c r="I119" s="2" t="str">
        <f>IF($A119="","",VLOOKUP($A119,選手情報入力シート!$A$3:$M$246,6,FALSE))</f>
        <v/>
      </c>
      <c r="J119" s="2" t="str">
        <f>IF($A119="","",VLOOKUP($A119,選手情報入力シート!$A$3:$M$246,7,FALSE))</f>
        <v/>
      </c>
      <c r="K119" s="2" t="str">
        <f>IF($A119="","",VLOOKUP($A119,選手情報入力シート!$A$3:$M$246,8,FALSE))</f>
        <v/>
      </c>
      <c r="L119" s="2" t="str">
        <f>IF($A119="","",VLOOKUP($A119,選手情報入力シート!$A$3:$M$246,9,FALSE))</f>
        <v/>
      </c>
      <c r="M119" s="2" t="str">
        <f>IF($A119="","",YEAR(VLOOKUP($A119,選手情報入力シート!$A$3:$M$246,10,FALSE)))</f>
        <v/>
      </c>
      <c r="N119" s="9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2"/>
      <c r="P119" s="2"/>
      <c r="AF119" s="2" t="str">
        <f>IF(データとりまとめシート!$A129="","",データとりまとめシート!$A129)</f>
        <v/>
      </c>
      <c r="AG119" s="2"/>
      <c r="AH119" s="2" t="str">
        <f>IF($AF119="","",VLOOKUP($AF119,NANS取り込みシート!$A:$P,2,FALSE))</f>
        <v/>
      </c>
      <c r="AI119" s="2"/>
      <c r="AJ119" s="2" t="str">
        <f>IF($AF119="","",VLOOKUP($AF119,NANS取り込みシート!$A:$P,5,FALSE))</f>
        <v/>
      </c>
      <c r="AK119" s="2" t="str">
        <f>IF($AF119="","",VLOOKUP($AF119,NANS取り込みシート!$A:$P,6,FALSE))</f>
        <v/>
      </c>
      <c r="AL119" s="2" t="str">
        <f>IF($AF119="","",VLOOKUP($AF119,NANS取り込みシート!$A:$P,7,FALSE))</f>
        <v/>
      </c>
      <c r="AM119" s="2"/>
      <c r="AN119" s="2" t="str">
        <f>IF($AF119="","",VLOOKUP($AF119,NANS取り込みシート!$A:$P,9,FALSE))</f>
        <v/>
      </c>
      <c r="AO119" s="2" t="str">
        <f>IF($AF119="","",VLOOKUP($AF119,NANS取り込みシート!$A:$P,10,FALSE))</f>
        <v/>
      </c>
      <c r="AP119" s="2" t="str">
        <f>IF($AF119="","",VLOOKUP($AF119,NANS取り込みシート!$A:$P,11,FALSE))</f>
        <v/>
      </c>
      <c r="AQ119" s="2" t="str">
        <f>IF($AF119="","",VLOOKUP($AF119,NANS取り込みシート!$A:$P,12,FALSE))</f>
        <v/>
      </c>
      <c r="AR119" s="2" t="str">
        <f>IF($AF119="","",VLOOKUP($AF119,NANS取り込みシート!$A:$P,13,FALSE))</f>
        <v/>
      </c>
      <c r="AS119" s="9" t="str">
        <f>IF($AF119="","",VLOOKUP($AF119,NANS取り込みシート!$A:$P,14,FALSE))</f>
        <v/>
      </c>
      <c r="AT119" s="2"/>
      <c r="AU119" s="9" t="str">
        <f>IF($AF119="","",VLOOKUP($AF119,NANS取り込みシート!$A:$P,16,FALSE))</f>
        <v/>
      </c>
      <c r="AV119" s="2" t="str">
        <f>IF(データとりまとめシート!$E129="","",データとりまとめシート!$E129)</f>
        <v/>
      </c>
      <c r="AW119" s="2" t="str">
        <f>IF(データとりまとめシート!$G129="","",データとりまとめシート!$G129)</f>
        <v/>
      </c>
      <c r="AX119" s="2"/>
      <c r="AY119" s="2"/>
      <c r="AZ119" s="2" t="str">
        <f>IF(データとりまとめシート!$I129="","",データとりまとめシート!$I129)</f>
        <v/>
      </c>
      <c r="BA119" s="2" t="str">
        <f>IF(データとりまとめシート!$K129="","",データとりまとめシート!$K129)</f>
        <v/>
      </c>
      <c r="BB119" s="2"/>
      <c r="BC119" s="2"/>
    </row>
    <row r="120" spans="1:55">
      <c r="A120" s="2" t="str">
        <f>IF(選手情報入力シート!A120="","",選手情報入力シート!A120)</f>
        <v/>
      </c>
      <c r="B120" s="2" t="str">
        <f>IF($A120="","",所属情報入力シート!$A$2)</f>
        <v/>
      </c>
      <c r="C120" s="2"/>
      <c r="D120" s="2"/>
      <c r="E120" s="2" t="str">
        <f>IF($A120="","",VLOOKUP($A120,選手情報入力シート!$A$3:$M$246,2,FALSE))</f>
        <v/>
      </c>
      <c r="F120" s="2" t="str">
        <f>IF($A120="","",VLOOKUP($A120,選手情報入力シート!$A$3:$M$246,3,FALSE)&amp;" "&amp;VLOOKUP($A120,選手情報入力シート!$A$3:$M$246,4,FALSE))</f>
        <v/>
      </c>
      <c r="G120" s="2" t="str">
        <f>IF($A120="","",VLOOKUP($A120,選手情報入力シート!$A$3:$M$246,5,FALSE))</f>
        <v/>
      </c>
      <c r="H120" s="2"/>
      <c r="I120" s="2" t="str">
        <f>IF($A120="","",VLOOKUP($A120,選手情報入力シート!$A$3:$M$246,6,FALSE))</f>
        <v/>
      </c>
      <c r="J120" s="2" t="str">
        <f>IF($A120="","",VLOOKUP($A120,選手情報入力シート!$A$3:$M$246,7,FALSE))</f>
        <v/>
      </c>
      <c r="K120" s="2" t="str">
        <f>IF($A120="","",VLOOKUP($A120,選手情報入力シート!$A$3:$M$246,8,FALSE))</f>
        <v/>
      </c>
      <c r="L120" s="2" t="str">
        <f>IF($A120="","",VLOOKUP($A120,選手情報入力シート!$A$3:$M$246,9,FALSE))</f>
        <v/>
      </c>
      <c r="M120" s="2" t="str">
        <f>IF($A120="","",YEAR(VLOOKUP($A120,選手情報入力シート!$A$3:$M$246,10,FALSE)))</f>
        <v/>
      </c>
      <c r="N120" s="9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2"/>
      <c r="P120" s="2"/>
      <c r="AF120" s="2" t="str">
        <f>IF(データとりまとめシート!$A130="","",データとりまとめシート!$A130)</f>
        <v/>
      </c>
      <c r="AG120" s="2"/>
      <c r="AH120" s="2" t="str">
        <f>IF($AF120="","",VLOOKUP($AF120,NANS取り込みシート!$A:$P,2,FALSE))</f>
        <v/>
      </c>
      <c r="AI120" s="2"/>
      <c r="AJ120" s="2" t="str">
        <f>IF($AF120="","",VLOOKUP($AF120,NANS取り込みシート!$A:$P,5,FALSE))</f>
        <v/>
      </c>
      <c r="AK120" s="2" t="str">
        <f>IF($AF120="","",VLOOKUP($AF120,NANS取り込みシート!$A:$P,6,FALSE))</f>
        <v/>
      </c>
      <c r="AL120" s="2" t="str">
        <f>IF($AF120="","",VLOOKUP($AF120,NANS取り込みシート!$A:$P,7,FALSE))</f>
        <v/>
      </c>
      <c r="AM120" s="2"/>
      <c r="AN120" s="2" t="str">
        <f>IF($AF120="","",VLOOKUP($AF120,NANS取り込みシート!$A:$P,9,FALSE))</f>
        <v/>
      </c>
      <c r="AO120" s="2" t="str">
        <f>IF($AF120="","",VLOOKUP($AF120,NANS取り込みシート!$A:$P,10,FALSE))</f>
        <v/>
      </c>
      <c r="AP120" s="2" t="str">
        <f>IF($AF120="","",VLOOKUP($AF120,NANS取り込みシート!$A:$P,11,FALSE))</f>
        <v/>
      </c>
      <c r="AQ120" s="2" t="str">
        <f>IF($AF120="","",VLOOKUP($AF120,NANS取り込みシート!$A:$P,12,FALSE))</f>
        <v/>
      </c>
      <c r="AR120" s="2" t="str">
        <f>IF($AF120="","",VLOOKUP($AF120,NANS取り込みシート!$A:$P,13,FALSE))</f>
        <v/>
      </c>
      <c r="AS120" s="9" t="str">
        <f>IF($AF120="","",VLOOKUP($AF120,NANS取り込みシート!$A:$P,14,FALSE))</f>
        <v/>
      </c>
      <c r="AT120" s="2"/>
      <c r="AU120" s="9" t="str">
        <f>IF($AF120="","",VLOOKUP($AF120,NANS取り込みシート!$A:$P,16,FALSE))</f>
        <v/>
      </c>
      <c r="AV120" s="2" t="str">
        <f>IF(データとりまとめシート!$E130="","",データとりまとめシート!$E130)</f>
        <v/>
      </c>
      <c r="AW120" s="2" t="str">
        <f>IF(データとりまとめシート!$G130="","",データとりまとめシート!$G130)</f>
        <v/>
      </c>
      <c r="AX120" s="2"/>
      <c r="AY120" s="2"/>
      <c r="AZ120" s="2" t="str">
        <f>IF(データとりまとめシート!$I130="","",データとりまとめシート!$I130)</f>
        <v/>
      </c>
      <c r="BA120" s="2" t="str">
        <f>IF(データとりまとめシート!$K130="","",データとりまとめシート!$K130)</f>
        <v/>
      </c>
      <c r="BB120" s="2"/>
      <c r="BC120" s="2"/>
    </row>
    <row r="121" spans="1:55">
      <c r="A121" s="2" t="str">
        <f>IF(選手情報入力シート!A121="","",選手情報入力シート!A121)</f>
        <v/>
      </c>
      <c r="B121" s="2" t="str">
        <f>IF($A121="","",所属情報入力シート!$A$2)</f>
        <v/>
      </c>
      <c r="C121" s="2"/>
      <c r="D121" s="2"/>
      <c r="E121" s="2" t="str">
        <f>IF($A121="","",VLOOKUP($A121,選手情報入力シート!$A$3:$M$246,2,FALSE))</f>
        <v/>
      </c>
      <c r="F121" s="2" t="str">
        <f>IF($A121="","",VLOOKUP($A121,選手情報入力シート!$A$3:$M$246,3,FALSE)&amp;" "&amp;VLOOKUP($A121,選手情報入力シート!$A$3:$M$246,4,FALSE))</f>
        <v/>
      </c>
      <c r="G121" s="2" t="str">
        <f>IF($A121="","",VLOOKUP($A121,選手情報入力シート!$A$3:$M$246,5,FALSE))</f>
        <v/>
      </c>
      <c r="H121" s="2"/>
      <c r="I121" s="2" t="str">
        <f>IF($A121="","",VLOOKUP($A121,選手情報入力シート!$A$3:$M$246,6,FALSE))</f>
        <v/>
      </c>
      <c r="J121" s="2" t="str">
        <f>IF($A121="","",VLOOKUP($A121,選手情報入力シート!$A$3:$M$246,7,FALSE))</f>
        <v/>
      </c>
      <c r="K121" s="2" t="str">
        <f>IF($A121="","",VLOOKUP($A121,選手情報入力シート!$A$3:$M$246,8,FALSE))</f>
        <v/>
      </c>
      <c r="L121" s="2" t="str">
        <f>IF($A121="","",VLOOKUP($A121,選手情報入力シート!$A$3:$M$246,9,FALSE))</f>
        <v/>
      </c>
      <c r="M121" s="2" t="str">
        <f>IF($A121="","",YEAR(VLOOKUP($A121,選手情報入力シート!$A$3:$M$246,10,FALSE)))</f>
        <v/>
      </c>
      <c r="N121" s="9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2"/>
      <c r="P121" s="2"/>
      <c r="AF121" s="2" t="str">
        <f>IF(データとりまとめシート!$A131="","",データとりまとめシート!$A131)</f>
        <v/>
      </c>
      <c r="AG121" s="2"/>
      <c r="AH121" s="2" t="str">
        <f>IF($AF121="","",VLOOKUP($AF121,NANS取り込みシート!$A:$P,2,FALSE))</f>
        <v/>
      </c>
      <c r="AI121" s="2"/>
      <c r="AJ121" s="2" t="str">
        <f>IF($AF121="","",VLOOKUP($AF121,NANS取り込みシート!$A:$P,5,FALSE))</f>
        <v/>
      </c>
      <c r="AK121" s="2" t="str">
        <f>IF($AF121="","",VLOOKUP($AF121,NANS取り込みシート!$A:$P,6,FALSE))</f>
        <v/>
      </c>
      <c r="AL121" s="2" t="str">
        <f>IF($AF121="","",VLOOKUP($AF121,NANS取り込みシート!$A:$P,7,FALSE))</f>
        <v/>
      </c>
      <c r="AM121" s="2"/>
      <c r="AN121" s="2" t="str">
        <f>IF($AF121="","",VLOOKUP($AF121,NANS取り込みシート!$A:$P,9,FALSE))</f>
        <v/>
      </c>
      <c r="AO121" s="2" t="str">
        <f>IF($AF121="","",VLOOKUP($AF121,NANS取り込みシート!$A:$P,10,FALSE))</f>
        <v/>
      </c>
      <c r="AP121" s="2" t="str">
        <f>IF($AF121="","",VLOOKUP($AF121,NANS取り込みシート!$A:$P,11,FALSE))</f>
        <v/>
      </c>
      <c r="AQ121" s="2" t="str">
        <f>IF($AF121="","",VLOOKUP($AF121,NANS取り込みシート!$A:$P,12,FALSE))</f>
        <v/>
      </c>
      <c r="AR121" s="2" t="str">
        <f>IF($AF121="","",VLOOKUP($AF121,NANS取り込みシート!$A:$P,13,FALSE))</f>
        <v/>
      </c>
      <c r="AS121" s="9" t="str">
        <f>IF($AF121="","",VLOOKUP($AF121,NANS取り込みシート!$A:$P,14,FALSE))</f>
        <v/>
      </c>
      <c r="AT121" s="2"/>
      <c r="AU121" s="9" t="str">
        <f>IF($AF121="","",VLOOKUP($AF121,NANS取り込みシート!$A:$P,16,FALSE))</f>
        <v/>
      </c>
      <c r="AV121" s="2" t="str">
        <f>IF(データとりまとめシート!$E131="","",データとりまとめシート!$E131)</f>
        <v/>
      </c>
      <c r="AW121" s="2" t="str">
        <f>IF(データとりまとめシート!$G131="","",データとりまとめシート!$G131)</f>
        <v/>
      </c>
      <c r="AX121" s="2"/>
      <c r="AY121" s="2"/>
      <c r="AZ121" s="2" t="str">
        <f>IF(データとりまとめシート!$I131="","",データとりまとめシート!$I131)</f>
        <v/>
      </c>
      <c r="BA121" s="2" t="str">
        <f>IF(データとりまとめシート!$K131="","",データとりまとめシート!$K131)</f>
        <v/>
      </c>
      <c r="BB121" s="2"/>
      <c r="BC121" s="2"/>
    </row>
    <row r="122" spans="1:55">
      <c r="A122" s="2" t="str">
        <f>IF(選手情報入力シート!A122="","",選手情報入力シート!A122)</f>
        <v/>
      </c>
      <c r="B122" s="2" t="str">
        <f>IF($A122="","",所属情報入力シート!$A$2)</f>
        <v/>
      </c>
      <c r="C122" s="2"/>
      <c r="D122" s="2"/>
      <c r="E122" s="2" t="str">
        <f>IF($A122="","",VLOOKUP($A122,選手情報入力シート!$A$3:$M$246,2,FALSE))</f>
        <v/>
      </c>
      <c r="F122" s="2" t="str">
        <f>IF($A122="","",VLOOKUP($A122,選手情報入力シート!$A$3:$M$246,3,FALSE)&amp;" "&amp;VLOOKUP($A122,選手情報入力シート!$A$3:$M$246,4,FALSE))</f>
        <v/>
      </c>
      <c r="G122" s="2" t="str">
        <f>IF($A122="","",VLOOKUP($A122,選手情報入力シート!$A$3:$M$246,5,FALSE))</f>
        <v/>
      </c>
      <c r="H122" s="2"/>
      <c r="I122" s="2" t="str">
        <f>IF($A122="","",VLOOKUP($A122,選手情報入力シート!$A$3:$M$246,6,FALSE))</f>
        <v/>
      </c>
      <c r="J122" s="2" t="str">
        <f>IF($A122="","",VLOOKUP($A122,選手情報入力シート!$A$3:$M$246,7,FALSE))</f>
        <v/>
      </c>
      <c r="K122" s="2" t="str">
        <f>IF($A122="","",VLOOKUP($A122,選手情報入力シート!$A$3:$M$246,8,FALSE))</f>
        <v/>
      </c>
      <c r="L122" s="2" t="str">
        <f>IF($A122="","",VLOOKUP($A122,選手情報入力シート!$A$3:$M$246,9,FALSE))</f>
        <v/>
      </c>
      <c r="M122" s="2" t="str">
        <f>IF($A122="","",YEAR(VLOOKUP($A122,選手情報入力シート!$A$3:$M$246,10,FALSE)))</f>
        <v/>
      </c>
      <c r="N122" s="9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2"/>
      <c r="P122" s="2"/>
      <c r="AF122" s="2" t="str">
        <f>IF(データとりまとめシート!$A132="","",データとりまとめシート!$A132)</f>
        <v/>
      </c>
      <c r="AG122" s="2"/>
      <c r="AH122" s="2" t="str">
        <f>IF($AF122="","",VLOOKUP($AF122,NANS取り込みシート!$A:$P,2,FALSE))</f>
        <v/>
      </c>
      <c r="AI122" s="2"/>
      <c r="AJ122" s="2" t="str">
        <f>IF($AF122="","",VLOOKUP($AF122,NANS取り込みシート!$A:$P,5,FALSE))</f>
        <v/>
      </c>
      <c r="AK122" s="2" t="str">
        <f>IF($AF122="","",VLOOKUP($AF122,NANS取り込みシート!$A:$P,6,FALSE))</f>
        <v/>
      </c>
      <c r="AL122" s="2" t="str">
        <f>IF($AF122="","",VLOOKUP($AF122,NANS取り込みシート!$A:$P,7,FALSE))</f>
        <v/>
      </c>
      <c r="AM122" s="2"/>
      <c r="AN122" s="2" t="str">
        <f>IF($AF122="","",VLOOKUP($AF122,NANS取り込みシート!$A:$P,9,FALSE))</f>
        <v/>
      </c>
      <c r="AO122" s="2" t="str">
        <f>IF($AF122="","",VLOOKUP($AF122,NANS取り込みシート!$A:$P,10,FALSE))</f>
        <v/>
      </c>
      <c r="AP122" s="2" t="str">
        <f>IF($AF122="","",VLOOKUP($AF122,NANS取り込みシート!$A:$P,11,FALSE))</f>
        <v/>
      </c>
      <c r="AQ122" s="2" t="str">
        <f>IF($AF122="","",VLOOKUP($AF122,NANS取り込みシート!$A:$P,12,FALSE))</f>
        <v/>
      </c>
      <c r="AR122" s="2" t="str">
        <f>IF($AF122="","",VLOOKUP($AF122,NANS取り込みシート!$A:$P,13,FALSE))</f>
        <v/>
      </c>
      <c r="AS122" s="9" t="str">
        <f>IF($AF122="","",VLOOKUP($AF122,NANS取り込みシート!$A:$P,14,FALSE))</f>
        <v/>
      </c>
      <c r="AT122" s="2"/>
      <c r="AU122" s="9" t="str">
        <f>IF($AF122="","",VLOOKUP($AF122,NANS取り込みシート!$A:$P,16,FALSE))</f>
        <v/>
      </c>
      <c r="AV122" s="2" t="str">
        <f>IF(データとりまとめシート!$E132="","",データとりまとめシート!$E132)</f>
        <v/>
      </c>
      <c r="AW122" s="2" t="str">
        <f>IF(データとりまとめシート!$G132="","",データとりまとめシート!$G132)</f>
        <v/>
      </c>
      <c r="AX122" s="2"/>
      <c r="AY122" s="2"/>
      <c r="AZ122" s="2" t="str">
        <f>IF(データとりまとめシート!$I132="","",データとりまとめシート!$I132)</f>
        <v/>
      </c>
      <c r="BA122" s="2" t="str">
        <f>IF(データとりまとめシート!$K132="","",データとりまとめシート!$K132)</f>
        <v/>
      </c>
      <c r="BB122" s="2"/>
      <c r="BC122" s="2"/>
    </row>
    <row r="123" spans="1:55">
      <c r="A123" s="2" t="str">
        <f>IF(選手情報入力シート!A123="","",選手情報入力シート!A123)</f>
        <v/>
      </c>
      <c r="B123" s="2" t="str">
        <f>IF($A123="","",所属情報入力シート!$A$2)</f>
        <v/>
      </c>
      <c r="C123" s="2"/>
      <c r="D123" s="2"/>
      <c r="E123" s="2" t="str">
        <f>IF($A123="","",VLOOKUP($A123,選手情報入力シート!$A$3:$M$246,2,FALSE))</f>
        <v/>
      </c>
      <c r="F123" s="2" t="str">
        <f>IF($A123="","",VLOOKUP($A123,選手情報入力シート!$A$3:$M$246,3,FALSE)&amp;" "&amp;VLOOKUP($A123,選手情報入力シート!$A$3:$M$246,4,FALSE))</f>
        <v/>
      </c>
      <c r="G123" s="2" t="str">
        <f>IF($A123="","",VLOOKUP($A123,選手情報入力シート!$A$3:$M$246,5,FALSE))</f>
        <v/>
      </c>
      <c r="H123" s="2"/>
      <c r="I123" s="2" t="str">
        <f>IF($A123="","",VLOOKUP($A123,選手情報入力シート!$A$3:$M$246,6,FALSE))</f>
        <v/>
      </c>
      <c r="J123" s="2" t="str">
        <f>IF($A123="","",VLOOKUP($A123,選手情報入力シート!$A$3:$M$246,7,FALSE))</f>
        <v/>
      </c>
      <c r="K123" s="2" t="str">
        <f>IF($A123="","",VLOOKUP($A123,選手情報入力シート!$A$3:$M$246,8,FALSE))</f>
        <v/>
      </c>
      <c r="L123" s="2" t="str">
        <f>IF($A123="","",VLOOKUP($A123,選手情報入力シート!$A$3:$M$246,9,FALSE))</f>
        <v/>
      </c>
      <c r="M123" s="2" t="str">
        <f>IF($A123="","",YEAR(VLOOKUP($A123,選手情報入力シート!$A$3:$M$246,10,FALSE)))</f>
        <v/>
      </c>
      <c r="N123" s="9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2"/>
      <c r="P123" s="2"/>
      <c r="AF123" s="2" t="str">
        <f>IF(データとりまとめシート!$A133="","",データとりまとめシート!$A133)</f>
        <v/>
      </c>
      <c r="AG123" s="2"/>
      <c r="AH123" s="2" t="str">
        <f>IF($AF123="","",VLOOKUP($AF123,NANS取り込みシート!$A:$P,2,FALSE))</f>
        <v/>
      </c>
      <c r="AI123" s="2"/>
      <c r="AJ123" s="2" t="str">
        <f>IF($AF123="","",VLOOKUP($AF123,NANS取り込みシート!$A:$P,5,FALSE))</f>
        <v/>
      </c>
      <c r="AK123" s="2" t="str">
        <f>IF($AF123="","",VLOOKUP($AF123,NANS取り込みシート!$A:$P,6,FALSE))</f>
        <v/>
      </c>
      <c r="AL123" s="2" t="str">
        <f>IF($AF123="","",VLOOKUP($AF123,NANS取り込みシート!$A:$P,7,FALSE))</f>
        <v/>
      </c>
      <c r="AM123" s="2"/>
      <c r="AN123" s="2" t="str">
        <f>IF($AF123="","",VLOOKUP($AF123,NANS取り込みシート!$A:$P,9,FALSE))</f>
        <v/>
      </c>
      <c r="AO123" s="2" t="str">
        <f>IF($AF123="","",VLOOKUP($AF123,NANS取り込みシート!$A:$P,10,FALSE))</f>
        <v/>
      </c>
      <c r="AP123" s="2" t="str">
        <f>IF($AF123="","",VLOOKUP($AF123,NANS取り込みシート!$A:$P,11,FALSE))</f>
        <v/>
      </c>
      <c r="AQ123" s="2" t="str">
        <f>IF($AF123="","",VLOOKUP($AF123,NANS取り込みシート!$A:$P,12,FALSE))</f>
        <v/>
      </c>
      <c r="AR123" s="2" t="str">
        <f>IF($AF123="","",VLOOKUP($AF123,NANS取り込みシート!$A:$P,13,FALSE))</f>
        <v/>
      </c>
      <c r="AS123" s="9" t="str">
        <f>IF($AF123="","",VLOOKUP($AF123,NANS取り込みシート!$A:$P,14,FALSE))</f>
        <v/>
      </c>
      <c r="AT123" s="2"/>
      <c r="AU123" s="9" t="str">
        <f>IF($AF123="","",VLOOKUP($AF123,NANS取り込みシート!$A:$P,16,FALSE))</f>
        <v/>
      </c>
      <c r="AV123" s="2" t="str">
        <f>IF(データとりまとめシート!$E133="","",データとりまとめシート!$E133)</f>
        <v/>
      </c>
      <c r="AW123" s="2" t="str">
        <f>IF(データとりまとめシート!$G133="","",データとりまとめシート!$G133)</f>
        <v/>
      </c>
      <c r="AX123" s="2"/>
      <c r="AY123" s="2"/>
      <c r="AZ123" s="2" t="str">
        <f>IF(データとりまとめシート!$I133="","",データとりまとめシート!$I133)</f>
        <v/>
      </c>
      <c r="BA123" s="2" t="str">
        <f>IF(データとりまとめシート!$K133="","",データとりまとめシート!$K133)</f>
        <v/>
      </c>
      <c r="BB123" s="2"/>
      <c r="BC123" s="2"/>
    </row>
    <row r="124" spans="1:55">
      <c r="A124" s="2" t="str">
        <f>IF(選手情報入力シート!A124="","",選手情報入力シート!A124)</f>
        <v/>
      </c>
      <c r="B124" s="2" t="str">
        <f>IF($A124="","",所属情報入力シート!$A$2)</f>
        <v/>
      </c>
      <c r="C124" s="2"/>
      <c r="D124" s="2"/>
      <c r="E124" s="2" t="str">
        <f>IF($A124="","",VLOOKUP($A124,選手情報入力シート!$A$3:$M$246,2,FALSE))</f>
        <v/>
      </c>
      <c r="F124" s="2" t="str">
        <f>IF($A124="","",VLOOKUP($A124,選手情報入力シート!$A$3:$M$246,3,FALSE)&amp;" "&amp;VLOOKUP($A124,選手情報入力シート!$A$3:$M$246,4,FALSE))</f>
        <v/>
      </c>
      <c r="G124" s="2" t="str">
        <f>IF($A124="","",VLOOKUP($A124,選手情報入力シート!$A$3:$M$246,5,FALSE))</f>
        <v/>
      </c>
      <c r="H124" s="2"/>
      <c r="I124" s="2" t="str">
        <f>IF($A124="","",VLOOKUP($A124,選手情報入力シート!$A$3:$M$246,6,FALSE))</f>
        <v/>
      </c>
      <c r="J124" s="2" t="str">
        <f>IF($A124="","",VLOOKUP($A124,選手情報入力シート!$A$3:$M$246,7,FALSE))</f>
        <v/>
      </c>
      <c r="K124" s="2" t="str">
        <f>IF($A124="","",VLOOKUP($A124,選手情報入力シート!$A$3:$M$246,8,FALSE))</f>
        <v/>
      </c>
      <c r="L124" s="2" t="str">
        <f>IF($A124="","",VLOOKUP($A124,選手情報入力シート!$A$3:$M$246,9,FALSE))</f>
        <v/>
      </c>
      <c r="M124" s="2" t="str">
        <f>IF($A124="","",YEAR(VLOOKUP($A124,選手情報入力シート!$A$3:$M$246,10,FALSE)))</f>
        <v/>
      </c>
      <c r="N124" s="9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2"/>
      <c r="P124" s="2"/>
      <c r="AF124" s="2" t="str">
        <f>IF(データとりまとめシート!$A134="","",データとりまとめシート!$A134)</f>
        <v/>
      </c>
      <c r="AG124" s="2"/>
      <c r="AH124" s="2" t="str">
        <f>IF($AF124="","",VLOOKUP($AF124,NANS取り込みシート!$A:$P,2,FALSE))</f>
        <v/>
      </c>
      <c r="AI124" s="2"/>
      <c r="AJ124" s="2" t="str">
        <f>IF($AF124="","",VLOOKUP($AF124,NANS取り込みシート!$A:$P,5,FALSE))</f>
        <v/>
      </c>
      <c r="AK124" s="2" t="str">
        <f>IF($AF124="","",VLOOKUP($AF124,NANS取り込みシート!$A:$P,6,FALSE))</f>
        <v/>
      </c>
      <c r="AL124" s="2" t="str">
        <f>IF($AF124="","",VLOOKUP($AF124,NANS取り込みシート!$A:$P,7,FALSE))</f>
        <v/>
      </c>
      <c r="AM124" s="2"/>
      <c r="AN124" s="2" t="str">
        <f>IF($AF124="","",VLOOKUP($AF124,NANS取り込みシート!$A:$P,9,FALSE))</f>
        <v/>
      </c>
      <c r="AO124" s="2" t="str">
        <f>IF($AF124="","",VLOOKUP($AF124,NANS取り込みシート!$A:$P,10,FALSE))</f>
        <v/>
      </c>
      <c r="AP124" s="2" t="str">
        <f>IF($AF124="","",VLOOKUP($AF124,NANS取り込みシート!$A:$P,11,FALSE))</f>
        <v/>
      </c>
      <c r="AQ124" s="2" t="str">
        <f>IF($AF124="","",VLOOKUP($AF124,NANS取り込みシート!$A:$P,12,FALSE))</f>
        <v/>
      </c>
      <c r="AR124" s="2" t="str">
        <f>IF($AF124="","",VLOOKUP($AF124,NANS取り込みシート!$A:$P,13,FALSE))</f>
        <v/>
      </c>
      <c r="AS124" s="9" t="str">
        <f>IF($AF124="","",VLOOKUP($AF124,NANS取り込みシート!$A:$P,14,FALSE))</f>
        <v/>
      </c>
      <c r="AT124" s="2"/>
      <c r="AU124" s="9" t="str">
        <f>IF($AF124="","",VLOOKUP($AF124,NANS取り込みシート!$A:$P,16,FALSE))</f>
        <v/>
      </c>
      <c r="AV124" s="2" t="str">
        <f>IF(データとりまとめシート!$E134="","",データとりまとめシート!$E134)</f>
        <v/>
      </c>
      <c r="AW124" s="2" t="str">
        <f>IF(データとりまとめシート!$G134="","",データとりまとめシート!$G134)</f>
        <v/>
      </c>
      <c r="AX124" s="2"/>
      <c r="AY124" s="2"/>
      <c r="AZ124" s="2" t="str">
        <f>IF(データとりまとめシート!$I134="","",データとりまとめシート!$I134)</f>
        <v/>
      </c>
      <c r="BA124" s="2" t="str">
        <f>IF(データとりまとめシート!$K134="","",データとりまとめシート!$K134)</f>
        <v/>
      </c>
      <c r="BB124" s="2"/>
      <c r="BC124" s="2"/>
    </row>
    <row r="125" spans="1:55">
      <c r="A125" s="2" t="str">
        <f>IF(選手情報入力シート!A125="","",選手情報入力シート!A125)</f>
        <v/>
      </c>
      <c r="B125" s="2" t="str">
        <f>IF($A125="","",所属情報入力シート!$A$2)</f>
        <v/>
      </c>
      <c r="C125" s="2"/>
      <c r="D125" s="2"/>
      <c r="E125" s="2" t="str">
        <f>IF($A125="","",VLOOKUP($A125,選手情報入力シート!$A$3:$M$246,2,FALSE))</f>
        <v/>
      </c>
      <c r="F125" s="2" t="str">
        <f>IF($A125="","",VLOOKUP($A125,選手情報入力シート!$A$3:$M$246,3,FALSE)&amp;" "&amp;VLOOKUP($A125,選手情報入力シート!$A$3:$M$246,4,FALSE))</f>
        <v/>
      </c>
      <c r="G125" s="2" t="str">
        <f>IF($A125="","",VLOOKUP($A125,選手情報入力シート!$A$3:$M$246,5,FALSE))</f>
        <v/>
      </c>
      <c r="H125" s="2"/>
      <c r="I125" s="2" t="str">
        <f>IF($A125="","",VLOOKUP($A125,選手情報入力シート!$A$3:$M$246,6,FALSE))</f>
        <v/>
      </c>
      <c r="J125" s="2" t="str">
        <f>IF($A125="","",VLOOKUP($A125,選手情報入力シート!$A$3:$M$246,7,FALSE))</f>
        <v/>
      </c>
      <c r="K125" s="2" t="str">
        <f>IF($A125="","",VLOOKUP($A125,選手情報入力シート!$A$3:$M$246,8,FALSE))</f>
        <v/>
      </c>
      <c r="L125" s="2" t="str">
        <f>IF($A125="","",VLOOKUP($A125,選手情報入力シート!$A$3:$M$246,9,FALSE))</f>
        <v/>
      </c>
      <c r="M125" s="2" t="str">
        <f>IF($A125="","",YEAR(VLOOKUP($A125,選手情報入力シート!$A$3:$M$246,10,FALSE)))</f>
        <v/>
      </c>
      <c r="N125" s="9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2"/>
      <c r="P125" s="2"/>
      <c r="AF125" s="2" t="str">
        <f>IF(データとりまとめシート!$A135="","",データとりまとめシート!$A135)</f>
        <v/>
      </c>
      <c r="AG125" s="2"/>
      <c r="AH125" s="2" t="str">
        <f>IF($AF125="","",VLOOKUP($AF125,NANS取り込みシート!$A:$P,2,FALSE))</f>
        <v/>
      </c>
      <c r="AI125" s="2"/>
      <c r="AJ125" s="2" t="str">
        <f>IF($AF125="","",VLOOKUP($AF125,NANS取り込みシート!$A:$P,5,FALSE))</f>
        <v/>
      </c>
      <c r="AK125" s="2" t="str">
        <f>IF($AF125="","",VLOOKUP($AF125,NANS取り込みシート!$A:$P,6,FALSE))</f>
        <v/>
      </c>
      <c r="AL125" s="2" t="str">
        <f>IF($AF125="","",VLOOKUP($AF125,NANS取り込みシート!$A:$P,7,FALSE))</f>
        <v/>
      </c>
      <c r="AM125" s="2"/>
      <c r="AN125" s="2" t="str">
        <f>IF($AF125="","",VLOOKUP($AF125,NANS取り込みシート!$A:$P,9,FALSE))</f>
        <v/>
      </c>
      <c r="AO125" s="2" t="str">
        <f>IF($AF125="","",VLOOKUP($AF125,NANS取り込みシート!$A:$P,10,FALSE))</f>
        <v/>
      </c>
      <c r="AP125" s="2" t="str">
        <f>IF($AF125="","",VLOOKUP($AF125,NANS取り込みシート!$A:$P,11,FALSE))</f>
        <v/>
      </c>
      <c r="AQ125" s="2" t="str">
        <f>IF($AF125="","",VLOOKUP($AF125,NANS取り込みシート!$A:$P,12,FALSE))</f>
        <v/>
      </c>
      <c r="AR125" s="2" t="str">
        <f>IF($AF125="","",VLOOKUP($AF125,NANS取り込みシート!$A:$P,13,FALSE))</f>
        <v/>
      </c>
      <c r="AS125" s="9" t="str">
        <f>IF($AF125="","",VLOOKUP($AF125,NANS取り込みシート!$A:$P,14,FALSE))</f>
        <v/>
      </c>
      <c r="AT125" s="2"/>
      <c r="AU125" s="9" t="str">
        <f>IF($AF125="","",VLOOKUP($AF125,NANS取り込みシート!$A:$P,16,FALSE))</f>
        <v/>
      </c>
      <c r="AV125" s="2" t="str">
        <f>IF(データとりまとめシート!$E135="","",データとりまとめシート!$E135)</f>
        <v/>
      </c>
      <c r="AW125" s="2" t="str">
        <f>IF(データとりまとめシート!$G135="","",データとりまとめシート!$G135)</f>
        <v/>
      </c>
      <c r="AX125" s="2"/>
      <c r="AY125" s="2"/>
      <c r="AZ125" s="2" t="str">
        <f>IF(データとりまとめシート!$I135="","",データとりまとめシート!$I135)</f>
        <v/>
      </c>
      <c r="BA125" s="2" t="str">
        <f>IF(データとりまとめシート!$K135="","",データとりまとめシート!$K135)</f>
        <v/>
      </c>
      <c r="BB125" s="2"/>
      <c r="BC125" s="2"/>
    </row>
    <row r="126" spans="1:55">
      <c r="A126" s="2" t="str">
        <f>IF(選手情報入力シート!A126="","",選手情報入力シート!A126)</f>
        <v/>
      </c>
      <c r="B126" s="2" t="str">
        <f>IF($A126="","",所属情報入力シート!$A$2)</f>
        <v/>
      </c>
      <c r="C126" s="2"/>
      <c r="D126" s="2"/>
      <c r="E126" s="2" t="str">
        <f>IF($A126="","",VLOOKUP($A126,選手情報入力シート!$A$3:$M$246,2,FALSE))</f>
        <v/>
      </c>
      <c r="F126" s="2" t="str">
        <f>IF($A126="","",VLOOKUP($A126,選手情報入力シート!$A$3:$M$246,3,FALSE)&amp;" "&amp;VLOOKUP($A126,選手情報入力シート!$A$3:$M$246,4,FALSE))</f>
        <v/>
      </c>
      <c r="G126" s="2" t="str">
        <f>IF($A126="","",VLOOKUP($A126,選手情報入力シート!$A$3:$M$246,5,FALSE))</f>
        <v/>
      </c>
      <c r="H126" s="2"/>
      <c r="I126" s="2" t="str">
        <f>IF($A126="","",VLOOKUP($A126,選手情報入力シート!$A$3:$M$246,6,FALSE))</f>
        <v/>
      </c>
      <c r="J126" s="2" t="str">
        <f>IF($A126="","",VLOOKUP($A126,選手情報入力シート!$A$3:$M$246,7,FALSE))</f>
        <v/>
      </c>
      <c r="K126" s="2" t="str">
        <f>IF($A126="","",VLOOKUP($A126,選手情報入力シート!$A$3:$M$246,8,FALSE))</f>
        <v/>
      </c>
      <c r="L126" s="2" t="str">
        <f>IF($A126="","",VLOOKUP($A126,選手情報入力シート!$A$3:$M$246,9,FALSE))</f>
        <v/>
      </c>
      <c r="M126" s="2" t="str">
        <f>IF($A126="","",YEAR(VLOOKUP($A126,選手情報入力シート!$A$3:$M$246,10,FALSE)))</f>
        <v/>
      </c>
      <c r="N126" s="9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2"/>
      <c r="P126" s="2"/>
      <c r="AF126" s="2" t="str">
        <f>IF(データとりまとめシート!$A136="","",データとりまとめシート!$A136)</f>
        <v/>
      </c>
      <c r="AG126" s="2"/>
      <c r="AH126" s="2" t="str">
        <f>IF($AF126="","",VLOOKUP($AF126,NANS取り込みシート!$A:$P,2,FALSE))</f>
        <v/>
      </c>
      <c r="AI126" s="2"/>
      <c r="AJ126" s="2" t="str">
        <f>IF($AF126="","",VLOOKUP($AF126,NANS取り込みシート!$A:$P,5,FALSE))</f>
        <v/>
      </c>
      <c r="AK126" s="2" t="str">
        <f>IF($AF126="","",VLOOKUP($AF126,NANS取り込みシート!$A:$P,6,FALSE))</f>
        <v/>
      </c>
      <c r="AL126" s="2" t="str">
        <f>IF($AF126="","",VLOOKUP($AF126,NANS取り込みシート!$A:$P,7,FALSE))</f>
        <v/>
      </c>
      <c r="AM126" s="2"/>
      <c r="AN126" s="2" t="str">
        <f>IF($AF126="","",VLOOKUP($AF126,NANS取り込みシート!$A:$P,9,FALSE))</f>
        <v/>
      </c>
      <c r="AO126" s="2" t="str">
        <f>IF($AF126="","",VLOOKUP($AF126,NANS取り込みシート!$A:$P,10,FALSE))</f>
        <v/>
      </c>
      <c r="AP126" s="2" t="str">
        <f>IF($AF126="","",VLOOKUP($AF126,NANS取り込みシート!$A:$P,11,FALSE))</f>
        <v/>
      </c>
      <c r="AQ126" s="2" t="str">
        <f>IF($AF126="","",VLOOKUP($AF126,NANS取り込みシート!$A:$P,12,FALSE))</f>
        <v/>
      </c>
      <c r="AR126" s="2" t="str">
        <f>IF($AF126="","",VLOOKUP($AF126,NANS取り込みシート!$A:$P,13,FALSE))</f>
        <v/>
      </c>
      <c r="AS126" s="9" t="str">
        <f>IF($AF126="","",VLOOKUP($AF126,NANS取り込みシート!$A:$P,14,FALSE))</f>
        <v/>
      </c>
      <c r="AT126" s="2"/>
      <c r="AU126" s="9" t="str">
        <f>IF($AF126="","",VLOOKUP($AF126,NANS取り込みシート!$A:$P,16,FALSE))</f>
        <v/>
      </c>
      <c r="AV126" s="2" t="str">
        <f>IF(データとりまとめシート!$E136="","",データとりまとめシート!$E136)</f>
        <v/>
      </c>
      <c r="AW126" s="2" t="str">
        <f>IF(データとりまとめシート!$G136="","",データとりまとめシート!$G136)</f>
        <v/>
      </c>
      <c r="AX126" s="2"/>
      <c r="AY126" s="2"/>
      <c r="AZ126" s="2" t="str">
        <f>IF(データとりまとめシート!$I136="","",データとりまとめシート!$I136)</f>
        <v/>
      </c>
      <c r="BA126" s="2" t="str">
        <f>IF(データとりまとめシート!$K136="","",データとりまとめシート!$K136)</f>
        <v/>
      </c>
      <c r="BB126" s="2"/>
      <c r="BC126" s="2"/>
    </row>
    <row r="127" spans="1:55">
      <c r="A127" s="2" t="str">
        <f>IF(選手情報入力シート!A127="","",選手情報入力シート!A127)</f>
        <v/>
      </c>
      <c r="B127" s="2" t="str">
        <f>IF($A127="","",所属情報入力シート!$A$2)</f>
        <v/>
      </c>
      <c r="C127" s="2"/>
      <c r="D127" s="2"/>
      <c r="E127" s="2" t="str">
        <f>IF($A127="","",VLOOKUP($A127,選手情報入力シート!$A$3:$M$246,2,FALSE))</f>
        <v/>
      </c>
      <c r="F127" s="2" t="str">
        <f>IF($A127="","",VLOOKUP($A127,選手情報入力シート!$A$3:$M$246,3,FALSE)&amp;" "&amp;VLOOKUP($A127,選手情報入力シート!$A$3:$M$246,4,FALSE))</f>
        <v/>
      </c>
      <c r="G127" s="2" t="str">
        <f>IF($A127="","",VLOOKUP($A127,選手情報入力シート!$A$3:$M$246,5,FALSE))</f>
        <v/>
      </c>
      <c r="H127" s="2"/>
      <c r="I127" s="2" t="str">
        <f>IF($A127="","",VLOOKUP($A127,選手情報入力シート!$A$3:$M$246,6,FALSE))</f>
        <v/>
      </c>
      <c r="J127" s="2" t="str">
        <f>IF($A127="","",VLOOKUP($A127,選手情報入力シート!$A$3:$M$246,7,FALSE))</f>
        <v/>
      </c>
      <c r="K127" s="2" t="str">
        <f>IF($A127="","",VLOOKUP($A127,選手情報入力シート!$A$3:$M$246,8,FALSE))</f>
        <v/>
      </c>
      <c r="L127" s="2" t="str">
        <f>IF($A127="","",VLOOKUP($A127,選手情報入力シート!$A$3:$M$246,9,FALSE))</f>
        <v/>
      </c>
      <c r="M127" s="2" t="str">
        <f>IF($A127="","",YEAR(VLOOKUP($A127,選手情報入力シート!$A$3:$M$246,10,FALSE)))</f>
        <v/>
      </c>
      <c r="N127" s="9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2"/>
      <c r="P127" s="2"/>
      <c r="AF127" s="2" t="str">
        <f>IF(データとりまとめシート!$A137="","",データとりまとめシート!$A137)</f>
        <v/>
      </c>
      <c r="AG127" s="2"/>
      <c r="AH127" s="2" t="str">
        <f>IF($AF127="","",VLOOKUP($AF127,NANS取り込みシート!$A:$P,2,FALSE))</f>
        <v/>
      </c>
      <c r="AI127" s="2"/>
      <c r="AJ127" s="2" t="str">
        <f>IF($AF127="","",VLOOKUP($AF127,NANS取り込みシート!$A:$P,5,FALSE))</f>
        <v/>
      </c>
      <c r="AK127" s="2" t="str">
        <f>IF($AF127="","",VLOOKUP($AF127,NANS取り込みシート!$A:$P,6,FALSE))</f>
        <v/>
      </c>
      <c r="AL127" s="2" t="str">
        <f>IF($AF127="","",VLOOKUP($AF127,NANS取り込みシート!$A:$P,7,FALSE))</f>
        <v/>
      </c>
      <c r="AM127" s="2"/>
      <c r="AN127" s="2" t="str">
        <f>IF($AF127="","",VLOOKUP($AF127,NANS取り込みシート!$A:$P,9,FALSE))</f>
        <v/>
      </c>
      <c r="AO127" s="2" t="str">
        <f>IF($AF127="","",VLOOKUP($AF127,NANS取り込みシート!$A:$P,10,FALSE))</f>
        <v/>
      </c>
      <c r="AP127" s="2" t="str">
        <f>IF($AF127="","",VLOOKUP($AF127,NANS取り込みシート!$A:$P,11,FALSE))</f>
        <v/>
      </c>
      <c r="AQ127" s="2" t="str">
        <f>IF($AF127="","",VLOOKUP($AF127,NANS取り込みシート!$A:$P,12,FALSE))</f>
        <v/>
      </c>
      <c r="AR127" s="2" t="str">
        <f>IF($AF127="","",VLOOKUP($AF127,NANS取り込みシート!$A:$P,13,FALSE))</f>
        <v/>
      </c>
      <c r="AS127" s="9" t="str">
        <f>IF($AF127="","",VLOOKUP($AF127,NANS取り込みシート!$A:$P,14,FALSE))</f>
        <v/>
      </c>
      <c r="AT127" s="2"/>
      <c r="AU127" s="9" t="str">
        <f>IF($AF127="","",VLOOKUP($AF127,NANS取り込みシート!$A:$P,16,FALSE))</f>
        <v/>
      </c>
      <c r="AV127" s="2" t="str">
        <f>IF(データとりまとめシート!$E137="","",データとりまとめシート!$E137)</f>
        <v/>
      </c>
      <c r="AW127" s="2" t="str">
        <f>IF(データとりまとめシート!$G137="","",データとりまとめシート!$G137)</f>
        <v/>
      </c>
      <c r="AX127" s="2"/>
      <c r="AY127" s="2"/>
      <c r="AZ127" s="2" t="str">
        <f>IF(データとりまとめシート!$I137="","",データとりまとめシート!$I137)</f>
        <v/>
      </c>
      <c r="BA127" s="2" t="str">
        <f>IF(データとりまとめシート!$K137="","",データとりまとめシート!$K137)</f>
        <v/>
      </c>
      <c r="BB127" s="2"/>
      <c r="BC127" s="2"/>
    </row>
    <row r="128" spans="1:55">
      <c r="A128" s="2" t="str">
        <f>IF(選手情報入力シート!A128="","",選手情報入力シート!A128)</f>
        <v/>
      </c>
      <c r="B128" s="2" t="str">
        <f>IF($A128="","",所属情報入力シート!$A$2)</f>
        <v/>
      </c>
      <c r="C128" s="2"/>
      <c r="D128" s="2"/>
      <c r="E128" s="2" t="str">
        <f>IF($A128="","",VLOOKUP($A128,選手情報入力シート!$A$3:$M$246,2,FALSE))</f>
        <v/>
      </c>
      <c r="F128" s="2" t="str">
        <f>IF($A128="","",VLOOKUP($A128,選手情報入力シート!$A$3:$M$246,3,FALSE)&amp;" "&amp;VLOOKUP($A128,選手情報入力シート!$A$3:$M$246,4,FALSE))</f>
        <v/>
      </c>
      <c r="G128" s="2" t="str">
        <f>IF($A128="","",VLOOKUP($A128,選手情報入力シート!$A$3:$M$246,5,FALSE))</f>
        <v/>
      </c>
      <c r="H128" s="2"/>
      <c r="I128" s="2" t="str">
        <f>IF($A128="","",VLOOKUP($A128,選手情報入力シート!$A$3:$M$246,6,FALSE))</f>
        <v/>
      </c>
      <c r="J128" s="2" t="str">
        <f>IF($A128="","",VLOOKUP($A128,選手情報入力シート!$A$3:$M$246,7,FALSE))</f>
        <v/>
      </c>
      <c r="K128" s="2" t="str">
        <f>IF($A128="","",VLOOKUP($A128,選手情報入力シート!$A$3:$M$246,8,FALSE))</f>
        <v/>
      </c>
      <c r="L128" s="2" t="str">
        <f>IF($A128="","",VLOOKUP($A128,選手情報入力シート!$A$3:$M$246,9,FALSE))</f>
        <v/>
      </c>
      <c r="M128" s="2" t="str">
        <f>IF($A128="","",YEAR(VLOOKUP($A128,選手情報入力シート!$A$3:$M$246,10,FALSE)))</f>
        <v/>
      </c>
      <c r="N128" s="9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2"/>
      <c r="P128" s="2"/>
      <c r="AF128" s="2" t="str">
        <f>IF(データとりまとめシート!$A138="","",データとりまとめシート!$A138)</f>
        <v/>
      </c>
      <c r="AG128" s="2"/>
      <c r="AH128" s="2" t="str">
        <f>IF($AF128="","",VLOOKUP($AF128,NANS取り込みシート!$A:$P,2,FALSE))</f>
        <v/>
      </c>
      <c r="AI128" s="2"/>
      <c r="AJ128" s="2" t="str">
        <f>IF($AF128="","",VLOOKUP($AF128,NANS取り込みシート!$A:$P,5,FALSE))</f>
        <v/>
      </c>
      <c r="AK128" s="2" t="str">
        <f>IF($AF128="","",VLOOKUP($AF128,NANS取り込みシート!$A:$P,6,FALSE))</f>
        <v/>
      </c>
      <c r="AL128" s="2" t="str">
        <f>IF($AF128="","",VLOOKUP($AF128,NANS取り込みシート!$A:$P,7,FALSE))</f>
        <v/>
      </c>
      <c r="AM128" s="2"/>
      <c r="AN128" s="2" t="str">
        <f>IF($AF128="","",VLOOKUP($AF128,NANS取り込みシート!$A:$P,9,FALSE))</f>
        <v/>
      </c>
      <c r="AO128" s="2" t="str">
        <f>IF($AF128="","",VLOOKUP($AF128,NANS取り込みシート!$A:$P,10,FALSE))</f>
        <v/>
      </c>
      <c r="AP128" s="2" t="str">
        <f>IF($AF128="","",VLOOKUP($AF128,NANS取り込みシート!$A:$P,11,FALSE))</f>
        <v/>
      </c>
      <c r="AQ128" s="2" t="str">
        <f>IF($AF128="","",VLOOKUP($AF128,NANS取り込みシート!$A:$P,12,FALSE))</f>
        <v/>
      </c>
      <c r="AR128" s="2" t="str">
        <f>IF($AF128="","",VLOOKUP($AF128,NANS取り込みシート!$A:$P,13,FALSE))</f>
        <v/>
      </c>
      <c r="AS128" s="9" t="str">
        <f>IF($AF128="","",VLOOKUP($AF128,NANS取り込みシート!$A:$P,14,FALSE))</f>
        <v/>
      </c>
      <c r="AT128" s="2"/>
      <c r="AU128" s="9" t="str">
        <f>IF($AF128="","",VLOOKUP($AF128,NANS取り込みシート!$A:$P,16,FALSE))</f>
        <v/>
      </c>
      <c r="AV128" s="2" t="str">
        <f>IF(データとりまとめシート!$E138="","",データとりまとめシート!$E138)</f>
        <v/>
      </c>
      <c r="AW128" s="2" t="str">
        <f>IF(データとりまとめシート!$G138="","",データとりまとめシート!$G138)</f>
        <v/>
      </c>
      <c r="AX128" s="2"/>
      <c r="AY128" s="2"/>
      <c r="AZ128" s="2" t="str">
        <f>IF(データとりまとめシート!$I138="","",データとりまとめシート!$I138)</f>
        <v/>
      </c>
      <c r="BA128" s="2" t="str">
        <f>IF(データとりまとめシート!$K138="","",データとりまとめシート!$K138)</f>
        <v/>
      </c>
      <c r="BB128" s="2"/>
      <c r="BC128" s="2"/>
    </row>
    <row r="129" spans="1:55">
      <c r="A129" s="2" t="str">
        <f>IF(選手情報入力シート!A129="","",選手情報入力シート!A129)</f>
        <v/>
      </c>
      <c r="B129" s="2" t="str">
        <f>IF($A129="","",所属情報入力シート!$A$2)</f>
        <v/>
      </c>
      <c r="C129" s="2"/>
      <c r="D129" s="2"/>
      <c r="E129" s="2" t="str">
        <f>IF($A129="","",VLOOKUP($A129,選手情報入力シート!$A$3:$M$246,2,FALSE))</f>
        <v/>
      </c>
      <c r="F129" s="2" t="str">
        <f>IF($A129="","",VLOOKUP($A129,選手情報入力シート!$A$3:$M$246,3,FALSE)&amp;" "&amp;VLOOKUP($A129,選手情報入力シート!$A$3:$M$246,4,FALSE))</f>
        <v/>
      </c>
      <c r="G129" s="2" t="str">
        <f>IF($A129="","",VLOOKUP($A129,選手情報入力シート!$A$3:$M$246,5,FALSE))</f>
        <v/>
      </c>
      <c r="H129" s="2"/>
      <c r="I129" s="2" t="str">
        <f>IF($A129="","",VLOOKUP($A129,選手情報入力シート!$A$3:$M$246,6,FALSE))</f>
        <v/>
      </c>
      <c r="J129" s="2" t="str">
        <f>IF($A129="","",VLOOKUP($A129,選手情報入力シート!$A$3:$M$246,7,FALSE))</f>
        <v/>
      </c>
      <c r="K129" s="2" t="str">
        <f>IF($A129="","",VLOOKUP($A129,選手情報入力シート!$A$3:$M$246,8,FALSE))</f>
        <v/>
      </c>
      <c r="L129" s="2" t="str">
        <f>IF($A129="","",VLOOKUP($A129,選手情報入力シート!$A$3:$M$246,9,FALSE))</f>
        <v/>
      </c>
      <c r="M129" s="2" t="str">
        <f>IF($A129="","",YEAR(VLOOKUP($A129,選手情報入力シート!$A$3:$M$246,10,FALSE)))</f>
        <v/>
      </c>
      <c r="N129" s="9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2"/>
      <c r="P129" s="2"/>
      <c r="AF129" s="2" t="str">
        <f>IF(データとりまとめシート!$A139="","",データとりまとめシート!$A139)</f>
        <v/>
      </c>
      <c r="AG129" s="2"/>
      <c r="AH129" s="2" t="str">
        <f>IF($AF129="","",VLOOKUP($AF129,NANS取り込みシート!$A:$P,2,FALSE))</f>
        <v/>
      </c>
      <c r="AI129" s="2"/>
      <c r="AJ129" s="2" t="str">
        <f>IF($AF129="","",VLOOKUP($AF129,NANS取り込みシート!$A:$P,5,FALSE))</f>
        <v/>
      </c>
      <c r="AK129" s="2" t="str">
        <f>IF($AF129="","",VLOOKUP($AF129,NANS取り込みシート!$A:$P,6,FALSE))</f>
        <v/>
      </c>
      <c r="AL129" s="2" t="str">
        <f>IF($AF129="","",VLOOKUP($AF129,NANS取り込みシート!$A:$P,7,FALSE))</f>
        <v/>
      </c>
      <c r="AM129" s="2"/>
      <c r="AN129" s="2" t="str">
        <f>IF($AF129="","",VLOOKUP($AF129,NANS取り込みシート!$A:$P,9,FALSE))</f>
        <v/>
      </c>
      <c r="AO129" s="2" t="str">
        <f>IF($AF129="","",VLOOKUP($AF129,NANS取り込みシート!$A:$P,10,FALSE))</f>
        <v/>
      </c>
      <c r="AP129" s="2" t="str">
        <f>IF($AF129="","",VLOOKUP($AF129,NANS取り込みシート!$A:$P,11,FALSE))</f>
        <v/>
      </c>
      <c r="AQ129" s="2" t="str">
        <f>IF($AF129="","",VLOOKUP($AF129,NANS取り込みシート!$A:$P,12,FALSE))</f>
        <v/>
      </c>
      <c r="AR129" s="2" t="str">
        <f>IF($AF129="","",VLOOKUP($AF129,NANS取り込みシート!$A:$P,13,FALSE))</f>
        <v/>
      </c>
      <c r="AS129" s="9" t="str">
        <f>IF($AF129="","",VLOOKUP($AF129,NANS取り込みシート!$A:$P,14,FALSE))</f>
        <v/>
      </c>
      <c r="AT129" s="2"/>
      <c r="AU129" s="9" t="str">
        <f>IF($AF129="","",VLOOKUP($AF129,NANS取り込みシート!$A:$P,16,FALSE))</f>
        <v/>
      </c>
      <c r="AV129" s="2" t="str">
        <f>IF(データとりまとめシート!$E139="","",データとりまとめシート!$E139)</f>
        <v/>
      </c>
      <c r="AW129" s="2" t="str">
        <f>IF(データとりまとめシート!$G139="","",データとりまとめシート!$G139)</f>
        <v/>
      </c>
      <c r="AX129" s="2"/>
      <c r="AY129" s="2"/>
      <c r="AZ129" s="2" t="str">
        <f>IF(データとりまとめシート!$I139="","",データとりまとめシート!$I139)</f>
        <v/>
      </c>
      <c r="BA129" s="2" t="str">
        <f>IF(データとりまとめシート!$K139="","",データとりまとめシート!$K139)</f>
        <v/>
      </c>
      <c r="BB129" s="2"/>
      <c r="BC129" s="2"/>
    </row>
    <row r="130" spans="1:55">
      <c r="A130" s="2" t="str">
        <f>IF(選手情報入力シート!A130="","",選手情報入力シート!A130)</f>
        <v/>
      </c>
      <c r="B130" s="2" t="str">
        <f>IF($A130="","",所属情報入力シート!$A$2)</f>
        <v/>
      </c>
      <c r="C130" s="2"/>
      <c r="D130" s="2"/>
      <c r="E130" s="2" t="str">
        <f>IF($A130="","",VLOOKUP($A130,選手情報入力シート!$A$3:$M$246,2,FALSE))</f>
        <v/>
      </c>
      <c r="F130" s="2" t="str">
        <f>IF($A130="","",VLOOKUP($A130,選手情報入力シート!$A$3:$M$246,3,FALSE)&amp;" "&amp;VLOOKUP($A130,選手情報入力シート!$A$3:$M$246,4,FALSE))</f>
        <v/>
      </c>
      <c r="G130" s="2" t="str">
        <f>IF($A130="","",VLOOKUP($A130,選手情報入力シート!$A$3:$M$246,5,FALSE))</f>
        <v/>
      </c>
      <c r="H130" s="2"/>
      <c r="I130" s="2" t="str">
        <f>IF($A130="","",VLOOKUP($A130,選手情報入力シート!$A$3:$M$246,6,FALSE))</f>
        <v/>
      </c>
      <c r="J130" s="2" t="str">
        <f>IF($A130="","",VLOOKUP($A130,選手情報入力シート!$A$3:$M$246,7,FALSE))</f>
        <v/>
      </c>
      <c r="K130" s="2" t="str">
        <f>IF($A130="","",VLOOKUP($A130,選手情報入力シート!$A$3:$M$246,8,FALSE))</f>
        <v/>
      </c>
      <c r="L130" s="2" t="str">
        <f>IF($A130="","",VLOOKUP($A130,選手情報入力シート!$A$3:$M$246,9,FALSE))</f>
        <v/>
      </c>
      <c r="M130" s="2" t="str">
        <f>IF($A130="","",YEAR(VLOOKUP($A130,選手情報入力シート!$A$3:$M$246,10,FALSE)))</f>
        <v/>
      </c>
      <c r="N130" s="9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2"/>
      <c r="P130" s="2"/>
      <c r="AF130" s="2" t="str">
        <f>IF(データとりまとめシート!$A140="","",データとりまとめシート!$A140)</f>
        <v/>
      </c>
      <c r="AG130" s="2"/>
      <c r="AH130" s="2" t="str">
        <f>IF($AF130="","",VLOOKUP($AF130,NANS取り込みシート!$A:$P,2,FALSE))</f>
        <v/>
      </c>
      <c r="AI130" s="2"/>
      <c r="AJ130" s="2" t="str">
        <f>IF($AF130="","",VLOOKUP($AF130,NANS取り込みシート!$A:$P,5,FALSE))</f>
        <v/>
      </c>
      <c r="AK130" s="2" t="str">
        <f>IF($AF130="","",VLOOKUP($AF130,NANS取り込みシート!$A:$P,6,FALSE))</f>
        <v/>
      </c>
      <c r="AL130" s="2" t="str">
        <f>IF($AF130="","",VLOOKUP($AF130,NANS取り込みシート!$A:$P,7,FALSE))</f>
        <v/>
      </c>
      <c r="AM130" s="2"/>
      <c r="AN130" s="2" t="str">
        <f>IF($AF130="","",VLOOKUP($AF130,NANS取り込みシート!$A:$P,9,FALSE))</f>
        <v/>
      </c>
      <c r="AO130" s="2" t="str">
        <f>IF($AF130="","",VLOOKUP($AF130,NANS取り込みシート!$A:$P,10,FALSE))</f>
        <v/>
      </c>
      <c r="AP130" s="2" t="str">
        <f>IF($AF130="","",VLOOKUP($AF130,NANS取り込みシート!$A:$P,11,FALSE))</f>
        <v/>
      </c>
      <c r="AQ130" s="2" t="str">
        <f>IF($AF130="","",VLOOKUP($AF130,NANS取り込みシート!$A:$P,12,FALSE))</f>
        <v/>
      </c>
      <c r="AR130" s="2" t="str">
        <f>IF($AF130="","",VLOOKUP($AF130,NANS取り込みシート!$A:$P,13,FALSE))</f>
        <v/>
      </c>
      <c r="AS130" s="9" t="str">
        <f>IF($AF130="","",VLOOKUP($AF130,NANS取り込みシート!$A:$P,14,FALSE))</f>
        <v/>
      </c>
      <c r="AT130" s="2"/>
      <c r="AU130" s="9" t="str">
        <f>IF($AF130="","",VLOOKUP($AF130,NANS取り込みシート!$A:$P,16,FALSE))</f>
        <v/>
      </c>
      <c r="AV130" s="2" t="str">
        <f>IF(データとりまとめシート!$E140="","",データとりまとめシート!$E140)</f>
        <v/>
      </c>
      <c r="AW130" s="2" t="str">
        <f>IF(データとりまとめシート!$G140="","",データとりまとめシート!$G140)</f>
        <v/>
      </c>
      <c r="AX130" s="2"/>
      <c r="AY130" s="2"/>
      <c r="AZ130" s="2" t="str">
        <f>IF(データとりまとめシート!$I140="","",データとりまとめシート!$I140)</f>
        <v/>
      </c>
      <c r="BA130" s="2" t="str">
        <f>IF(データとりまとめシート!$K140="","",データとりまとめシート!$K140)</f>
        <v/>
      </c>
      <c r="BB130" s="2"/>
      <c r="BC130" s="2"/>
    </row>
    <row r="131" spans="1:55">
      <c r="A131" s="2" t="str">
        <f>IF(選手情報入力シート!A131="","",選手情報入力シート!A131)</f>
        <v/>
      </c>
      <c r="B131" s="2" t="str">
        <f>IF($A131="","",所属情報入力シート!$A$2)</f>
        <v/>
      </c>
      <c r="C131" s="2"/>
      <c r="D131" s="2"/>
      <c r="E131" s="2" t="str">
        <f>IF($A131="","",VLOOKUP($A131,選手情報入力シート!$A$3:$M$246,2,FALSE))</f>
        <v/>
      </c>
      <c r="F131" s="2" t="str">
        <f>IF($A131="","",VLOOKUP($A131,選手情報入力シート!$A$3:$M$246,3,FALSE)&amp;" "&amp;VLOOKUP($A131,選手情報入力シート!$A$3:$M$246,4,FALSE))</f>
        <v/>
      </c>
      <c r="G131" s="2" t="str">
        <f>IF($A131="","",VLOOKUP($A131,選手情報入力シート!$A$3:$M$246,5,FALSE))</f>
        <v/>
      </c>
      <c r="H131" s="2"/>
      <c r="I131" s="2" t="str">
        <f>IF($A131="","",VLOOKUP($A131,選手情報入力シート!$A$3:$M$246,6,FALSE))</f>
        <v/>
      </c>
      <c r="J131" s="2" t="str">
        <f>IF($A131="","",VLOOKUP($A131,選手情報入力シート!$A$3:$M$246,7,FALSE))</f>
        <v/>
      </c>
      <c r="K131" s="2" t="str">
        <f>IF($A131="","",VLOOKUP($A131,選手情報入力シート!$A$3:$M$246,8,FALSE))</f>
        <v/>
      </c>
      <c r="L131" s="2" t="str">
        <f>IF($A131="","",VLOOKUP($A131,選手情報入力シート!$A$3:$M$246,9,FALSE))</f>
        <v/>
      </c>
      <c r="M131" s="2" t="str">
        <f>IF($A131="","",YEAR(VLOOKUP($A131,選手情報入力シート!$A$3:$M$246,10,FALSE)))</f>
        <v/>
      </c>
      <c r="N131" s="9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2"/>
      <c r="P131" s="2"/>
      <c r="AF131" s="2" t="str">
        <f>IF(データとりまとめシート!$A141="","",データとりまとめシート!$A141)</f>
        <v/>
      </c>
      <c r="AG131" s="2"/>
      <c r="AH131" s="2" t="str">
        <f>IF($AF131="","",VLOOKUP($AF131,NANS取り込みシート!$A:$P,2,FALSE))</f>
        <v/>
      </c>
      <c r="AI131" s="2"/>
      <c r="AJ131" s="2" t="str">
        <f>IF($AF131="","",VLOOKUP($AF131,NANS取り込みシート!$A:$P,5,FALSE))</f>
        <v/>
      </c>
      <c r="AK131" s="2" t="str">
        <f>IF($AF131="","",VLOOKUP($AF131,NANS取り込みシート!$A:$P,6,FALSE))</f>
        <v/>
      </c>
      <c r="AL131" s="2" t="str">
        <f>IF($AF131="","",VLOOKUP($AF131,NANS取り込みシート!$A:$P,7,FALSE))</f>
        <v/>
      </c>
      <c r="AM131" s="2"/>
      <c r="AN131" s="2" t="str">
        <f>IF($AF131="","",VLOOKUP($AF131,NANS取り込みシート!$A:$P,9,FALSE))</f>
        <v/>
      </c>
      <c r="AO131" s="2" t="str">
        <f>IF($AF131="","",VLOOKUP($AF131,NANS取り込みシート!$A:$P,10,FALSE))</f>
        <v/>
      </c>
      <c r="AP131" s="2" t="str">
        <f>IF($AF131="","",VLOOKUP($AF131,NANS取り込みシート!$A:$P,11,FALSE))</f>
        <v/>
      </c>
      <c r="AQ131" s="2" t="str">
        <f>IF($AF131="","",VLOOKUP($AF131,NANS取り込みシート!$A:$P,12,FALSE))</f>
        <v/>
      </c>
      <c r="AR131" s="2" t="str">
        <f>IF($AF131="","",VLOOKUP($AF131,NANS取り込みシート!$A:$P,13,FALSE))</f>
        <v/>
      </c>
      <c r="AS131" s="9" t="str">
        <f>IF($AF131="","",VLOOKUP($AF131,NANS取り込みシート!$A:$P,14,FALSE))</f>
        <v/>
      </c>
      <c r="AT131" s="2"/>
      <c r="AU131" s="9" t="str">
        <f>IF($AF131="","",VLOOKUP($AF131,NANS取り込みシート!$A:$P,16,FALSE))</f>
        <v/>
      </c>
      <c r="AV131" s="2" t="str">
        <f>IF(データとりまとめシート!$E141="","",データとりまとめシート!$E141)</f>
        <v/>
      </c>
      <c r="AW131" s="2" t="str">
        <f>IF(データとりまとめシート!$G141="","",データとりまとめシート!$G141)</f>
        <v/>
      </c>
      <c r="AX131" s="2"/>
      <c r="AY131" s="2"/>
      <c r="AZ131" s="2" t="str">
        <f>IF(データとりまとめシート!$I141="","",データとりまとめシート!$I141)</f>
        <v/>
      </c>
      <c r="BA131" s="2" t="str">
        <f>IF(データとりまとめシート!$K141="","",データとりまとめシート!$K141)</f>
        <v/>
      </c>
      <c r="BB131" s="2"/>
      <c r="BC131" s="2"/>
    </row>
    <row r="132" spans="1:55">
      <c r="A132" s="2" t="str">
        <f>IF(選手情報入力シート!A132="","",選手情報入力シート!A132)</f>
        <v/>
      </c>
      <c r="B132" s="2" t="str">
        <f>IF($A132="","",所属情報入力シート!$A$2)</f>
        <v/>
      </c>
      <c r="C132" s="2"/>
      <c r="D132" s="2"/>
      <c r="E132" s="2" t="str">
        <f>IF($A132="","",VLOOKUP($A132,選手情報入力シート!$A$3:$M$246,2,FALSE))</f>
        <v/>
      </c>
      <c r="F132" s="2" t="str">
        <f>IF($A132="","",VLOOKUP($A132,選手情報入力シート!$A$3:$M$246,3,FALSE)&amp;" "&amp;VLOOKUP($A132,選手情報入力シート!$A$3:$M$246,4,FALSE))</f>
        <v/>
      </c>
      <c r="G132" s="2" t="str">
        <f>IF($A132="","",VLOOKUP($A132,選手情報入力シート!$A$3:$M$246,5,FALSE))</f>
        <v/>
      </c>
      <c r="H132" s="2"/>
      <c r="I132" s="2" t="str">
        <f>IF($A132="","",VLOOKUP($A132,選手情報入力シート!$A$3:$M$246,6,FALSE))</f>
        <v/>
      </c>
      <c r="J132" s="2" t="str">
        <f>IF($A132="","",VLOOKUP($A132,選手情報入力シート!$A$3:$M$246,7,FALSE))</f>
        <v/>
      </c>
      <c r="K132" s="2" t="str">
        <f>IF($A132="","",VLOOKUP($A132,選手情報入力シート!$A$3:$M$246,8,FALSE))</f>
        <v/>
      </c>
      <c r="L132" s="2" t="str">
        <f>IF($A132="","",VLOOKUP($A132,選手情報入力シート!$A$3:$M$246,9,FALSE))</f>
        <v/>
      </c>
      <c r="M132" s="2" t="str">
        <f>IF($A132="","",YEAR(VLOOKUP($A132,選手情報入力シート!$A$3:$M$246,10,FALSE)))</f>
        <v/>
      </c>
      <c r="N132" s="9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2"/>
      <c r="P132" s="2"/>
      <c r="AF132" s="2" t="str">
        <f>IF(データとりまとめシート!$A142="","",データとりまとめシート!$A142)</f>
        <v/>
      </c>
      <c r="AG132" s="2"/>
      <c r="AH132" s="2" t="str">
        <f>IF($AF132="","",VLOOKUP($AF132,NANS取り込みシート!$A:$P,2,FALSE))</f>
        <v/>
      </c>
      <c r="AI132" s="2"/>
      <c r="AJ132" s="2" t="str">
        <f>IF($AF132="","",VLOOKUP($AF132,NANS取り込みシート!$A:$P,5,FALSE))</f>
        <v/>
      </c>
      <c r="AK132" s="2" t="str">
        <f>IF($AF132="","",VLOOKUP($AF132,NANS取り込みシート!$A:$P,6,FALSE))</f>
        <v/>
      </c>
      <c r="AL132" s="2" t="str">
        <f>IF($AF132="","",VLOOKUP($AF132,NANS取り込みシート!$A:$P,7,FALSE))</f>
        <v/>
      </c>
      <c r="AM132" s="2"/>
      <c r="AN132" s="2" t="str">
        <f>IF($AF132="","",VLOOKUP($AF132,NANS取り込みシート!$A:$P,9,FALSE))</f>
        <v/>
      </c>
      <c r="AO132" s="2" t="str">
        <f>IF($AF132="","",VLOOKUP($AF132,NANS取り込みシート!$A:$P,10,FALSE))</f>
        <v/>
      </c>
      <c r="AP132" s="2" t="str">
        <f>IF($AF132="","",VLOOKUP($AF132,NANS取り込みシート!$A:$P,11,FALSE))</f>
        <v/>
      </c>
      <c r="AQ132" s="2" t="str">
        <f>IF($AF132="","",VLOOKUP($AF132,NANS取り込みシート!$A:$P,12,FALSE))</f>
        <v/>
      </c>
      <c r="AR132" s="2" t="str">
        <f>IF($AF132="","",VLOOKUP($AF132,NANS取り込みシート!$A:$P,13,FALSE))</f>
        <v/>
      </c>
      <c r="AS132" s="9" t="str">
        <f>IF($AF132="","",VLOOKUP($AF132,NANS取り込みシート!$A:$P,14,FALSE))</f>
        <v/>
      </c>
      <c r="AT132" s="2"/>
      <c r="AU132" s="9" t="str">
        <f>IF($AF132="","",VLOOKUP($AF132,NANS取り込みシート!$A:$P,16,FALSE))</f>
        <v/>
      </c>
      <c r="AV132" s="2" t="str">
        <f>IF(データとりまとめシート!$E142="","",データとりまとめシート!$E142)</f>
        <v/>
      </c>
      <c r="AW132" s="2" t="str">
        <f>IF(データとりまとめシート!$G142="","",データとりまとめシート!$G142)</f>
        <v/>
      </c>
      <c r="AX132" s="2"/>
      <c r="AY132" s="2"/>
      <c r="AZ132" s="2" t="str">
        <f>IF(データとりまとめシート!$I142="","",データとりまとめシート!$I142)</f>
        <v/>
      </c>
      <c r="BA132" s="2" t="str">
        <f>IF(データとりまとめシート!$K142="","",データとりまとめシート!$K142)</f>
        <v/>
      </c>
      <c r="BB132" s="2"/>
      <c r="BC132" s="2"/>
    </row>
    <row r="133" spans="1:55">
      <c r="A133" s="2" t="str">
        <f>IF(選手情報入力シート!A133="","",選手情報入力シート!A133)</f>
        <v/>
      </c>
      <c r="B133" s="2" t="str">
        <f>IF($A133="","",所属情報入力シート!$A$2)</f>
        <v/>
      </c>
      <c r="C133" s="2"/>
      <c r="D133" s="2"/>
      <c r="E133" s="2" t="str">
        <f>IF($A133="","",VLOOKUP($A133,選手情報入力シート!$A$3:$M$246,2,FALSE))</f>
        <v/>
      </c>
      <c r="F133" s="2" t="str">
        <f>IF($A133="","",VLOOKUP($A133,選手情報入力シート!$A$3:$M$246,3,FALSE)&amp;" "&amp;VLOOKUP($A133,選手情報入力シート!$A$3:$M$246,4,FALSE))</f>
        <v/>
      </c>
      <c r="G133" s="2" t="str">
        <f>IF($A133="","",VLOOKUP($A133,選手情報入力シート!$A$3:$M$246,5,FALSE))</f>
        <v/>
      </c>
      <c r="H133" s="2"/>
      <c r="I133" s="2" t="str">
        <f>IF($A133="","",VLOOKUP($A133,選手情報入力シート!$A$3:$M$246,6,FALSE))</f>
        <v/>
      </c>
      <c r="J133" s="2" t="str">
        <f>IF($A133="","",VLOOKUP($A133,選手情報入力シート!$A$3:$M$246,7,FALSE))</f>
        <v/>
      </c>
      <c r="K133" s="2" t="str">
        <f>IF($A133="","",VLOOKUP($A133,選手情報入力シート!$A$3:$M$246,8,FALSE))</f>
        <v/>
      </c>
      <c r="L133" s="2" t="str">
        <f>IF($A133="","",VLOOKUP($A133,選手情報入力シート!$A$3:$M$246,9,FALSE))</f>
        <v/>
      </c>
      <c r="M133" s="2" t="str">
        <f>IF($A133="","",YEAR(VLOOKUP($A133,選手情報入力シート!$A$3:$M$246,10,FALSE)))</f>
        <v/>
      </c>
      <c r="N133" s="9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2"/>
      <c r="P133" s="2"/>
      <c r="AF133" s="2" t="str">
        <f>IF(データとりまとめシート!$A143="","",データとりまとめシート!$A143)</f>
        <v/>
      </c>
      <c r="AG133" s="2"/>
      <c r="AH133" s="2" t="str">
        <f>IF($AF133="","",VLOOKUP($AF133,NANS取り込みシート!$A:$P,2,FALSE))</f>
        <v/>
      </c>
      <c r="AI133" s="2"/>
      <c r="AJ133" s="2" t="str">
        <f>IF($AF133="","",VLOOKUP($AF133,NANS取り込みシート!$A:$P,5,FALSE))</f>
        <v/>
      </c>
      <c r="AK133" s="2" t="str">
        <f>IF($AF133="","",VLOOKUP($AF133,NANS取り込みシート!$A:$P,6,FALSE))</f>
        <v/>
      </c>
      <c r="AL133" s="2" t="str">
        <f>IF($AF133="","",VLOOKUP($AF133,NANS取り込みシート!$A:$P,7,FALSE))</f>
        <v/>
      </c>
      <c r="AM133" s="2"/>
      <c r="AN133" s="2" t="str">
        <f>IF($AF133="","",VLOOKUP($AF133,NANS取り込みシート!$A:$P,9,FALSE))</f>
        <v/>
      </c>
      <c r="AO133" s="2" t="str">
        <f>IF($AF133="","",VLOOKUP($AF133,NANS取り込みシート!$A:$P,10,FALSE))</f>
        <v/>
      </c>
      <c r="AP133" s="2" t="str">
        <f>IF($AF133="","",VLOOKUP($AF133,NANS取り込みシート!$A:$P,11,FALSE))</f>
        <v/>
      </c>
      <c r="AQ133" s="2" t="str">
        <f>IF($AF133="","",VLOOKUP($AF133,NANS取り込みシート!$A:$P,12,FALSE))</f>
        <v/>
      </c>
      <c r="AR133" s="2" t="str">
        <f>IF($AF133="","",VLOOKUP($AF133,NANS取り込みシート!$A:$P,13,FALSE))</f>
        <v/>
      </c>
      <c r="AS133" s="9" t="str">
        <f>IF($AF133="","",VLOOKUP($AF133,NANS取り込みシート!$A:$P,14,FALSE))</f>
        <v/>
      </c>
      <c r="AT133" s="2"/>
      <c r="AU133" s="9" t="str">
        <f>IF($AF133="","",VLOOKUP($AF133,NANS取り込みシート!$A:$P,16,FALSE))</f>
        <v/>
      </c>
      <c r="AV133" s="2" t="str">
        <f>IF(データとりまとめシート!$E143="","",データとりまとめシート!$E143)</f>
        <v/>
      </c>
      <c r="AW133" s="2" t="str">
        <f>IF(データとりまとめシート!$G143="","",データとりまとめシート!$G143)</f>
        <v/>
      </c>
      <c r="AX133" s="2"/>
      <c r="AY133" s="2"/>
      <c r="AZ133" s="2" t="str">
        <f>IF(データとりまとめシート!$I143="","",データとりまとめシート!$I143)</f>
        <v/>
      </c>
      <c r="BA133" s="2" t="str">
        <f>IF(データとりまとめシート!$K143="","",データとりまとめシート!$K143)</f>
        <v/>
      </c>
      <c r="BB133" s="2"/>
      <c r="BC133" s="2"/>
    </row>
    <row r="134" spans="1:55">
      <c r="A134" s="2" t="str">
        <f>IF(選手情報入力シート!A134="","",選手情報入力シート!A134)</f>
        <v/>
      </c>
      <c r="B134" s="2" t="str">
        <f>IF($A134="","",所属情報入力シート!$A$2)</f>
        <v/>
      </c>
      <c r="C134" s="2"/>
      <c r="D134" s="2"/>
      <c r="E134" s="2" t="str">
        <f>IF($A134="","",VLOOKUP($A134,選手情報入力シート!$A$3:$M$246,2,FALSE))</f>
        <v/>
      </c>
      <c r="F134" s="2" t="str">
        <f>IF($A134="","",VLOOKUP($A134,選手情報入力シート!$A$3:$M$246,3,FALSE)&amp;" "&amp;VLOOKUP($A134,選手情報入力シート!$A$3:$M$246,4,FALSE))</f>
        <v/>
      </c>
      <c r="G134" s="2" t="str">
        <f>IF($A134="","",VLOOKUP($A134,選手情報入力シート!$A$3:$M$246,5,FALSE))</f>
        <v/>
      </c>
      <c r="H134" s="2"/>
      <c r="I134" s="2" t="str">
        <f>IF($A134="","",VLOOKUP($A134,選手情報入力シート!$A$3:$M$246,6,FALSE))</f>
        <v/>
      </c>
      <c r="J134" s="2" t="str">
        <f>IF($A134="","",VLOOKUP($A134,選手情報入力シート!$A$3:$M$246,7,FALSE))</f>
        <v/>
      </c>
      <c r="K134" s="2" t="str">
        <f>IF($A134="","",VLOOKUP($A134,選手情報入力シート!$A$3:$M$246,8,FALSE))</f>
        <v/>
      </c>
      <c r="L134" s="2" t="str">
        <f>IF($A134="","",VLOOKUP($A134,選手情報入力シート!$A$3:$M$246,9,FALSE))</f>
        <v/>
      </c>
      <c r="M134" s="2" t="str">
        <f>IF($A134="","",YEAR(VLOOKUP($A134,選手情報入力シート!$A$3:$M$246,10,FALSE)))</f>
        <v/>
      </c>
      <c r="N134" s="9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2"/>
      <c r="P134" s="2"/>
      <c r="AF134" s="2" t="str">
        <f>IF(データとりまとめシート!$A144="","",データとりまとめシート!$A144)</f>
        <v/>
      </c>
      <c r="AG134" s="2"/>
      <c r="AH134" s="2" t="str">
        <f>IF($AF134="","",VLOOKUP($AF134,NANS取り込みシート!$A:$P,2,FALSE))</f>
        <v/>
      </c>
      <c r="AI134" s="2"/>
      <c r="AJ134" s="2" t="str">
        <f>IF($AF134="","",VLOOKUP($AF134,NANS取り込みシート!$A:$P,5,FALSE))</f>
        <v/>
      </c>
      <c r="AK134" s="2" t="str">
        <f>IF($AF134="","",VLOOKUP($AF134,NANS取り込みシート!$A:$P,6,FALSE))</f>
        <v/>
      </c>
      <c r="AL134" s="2" t="str">
        <f>IF($AF134="","",VLOOKUP($AF134,NANS取り込みシート!$A:$P,7,FALSE))</f>
        <v/>
      </c>
      <c r="AM134" s="2"/>
      <c r="AN134" s="2" t="str">
        <f>IF($AF134="","",VLOOKUP($AF134,NANS取り込みシート!$A:$P,9,FALSE))</f>
        <v/>
      </c>
      <c r="AO134" s="2" t="str">
        <f>IF($AF134="","",VLOOKUP($AF134,NANS取り込みシート!$A:$P,10,FALSE))</f>
        <v/>
      </c>
      <c r="AP134" s="2" t="str">
        <f>IF($AF134="","",VLOOKUP($AF134,NANS取り込みシート!$A:$P,11,FALSE))</f>
        <v/>
      </c>
      <c r="AQ134" s="2" t="str">
        <f>IF($AF134="","",VLOOKUP($AF134,NANS取り込みシート!$A:$P,12,FALSE))</f>
        <v/>
      </c>
      <c r="AR134" s="2" t="str">
        <f>IF($AF134="","",VLOOKUP($AF134,NANS取り込みシート!$A:$P,13,FALSE))</f>
        <v/>
      </c>
      <c r="AS134" s="9" t="str">
        <f>IF($AF134="","",VLOOKUP($AF134,NANS取り込みシート!$A:$P,14,FALSE))</f>
        <v/>
      </c>
      <c r="AT134" s="2"/>
      <c r="AU134" s="9" t="str">
        <f>IF($AF134="","",VLOOKUP($AF134,NANS取り込みシート!$A:$P,16,FALSE))</f>
        <v/>
      </c>
      <c r="AV134" s="2" t="str">
        <f>IF(データとりまとめシート!$E144="","",データとりまとめシート!$E144)</f>
        <v/>
      </c>
      <c r="AW134" s="2" t="str">
        <f>IF(データとりまとめシート!$G144="","",データとりまとめシート!$G144)</f>
        <v/>
      </c>
      <c r="AX134" s="2"/>
      <c r="AY134" s="2"/>
      <c r="AZ134" s="2" t="str">
        <f>IF(データとりまとめシート!$I144="","",データとりまとめシート!$I144)</f>
        <v/>
      </c>
      <c r="BA134" s="2" t="str">
        <f>IF(データとりまとめシート!$K144="","",データとりまとめシート!$K144)</f>
        <v/>
      </c>
      <c r="BB134" s="2"/>
      <c r="BC134" s="2"/>
    </row>
    <row r="135" spans="1:55">
      <c r="A135" s="2" t="str">
        <f>IF(選手情報入力シート!A135="","",選手情報入力シート!A135)</f>
        <v/>
      </c>
      <c r="B135" s="2" t="str">
        <f>IF($A135="","",所属情報入力シート!$A$2)</f>
        <v/>
      </c>
      <c r="C135" s="2"/>
      <c r="D135" s="2"/>
      <c r="E135" s="2" t="str">
        <f>IF($A135="","",VLOOKUP($A135,選手情報入力シート!$A$3:$M$246,2,FALSE))</f>
        <v/>
      </c>
      <c r="F135" s="2" t="str">
        <f>IF($A135="","",VLOOKUP($A135,選手情報入力シート!$A$3:$M$246,3,FALSE)&amp;" "&amp;VLOOKUP($A135,選手情報入力シート!$A$3:$M$246,4,FALSE))</f>
        <v/>
      </c>
      <c r="G135" s="2" t="str">
        <f>IF($A135="","",VLOOKUP($A135,選手情報入力シート!$A$3:$M$246,5,FALSE))</f>
        <v/>
      </c>
      <c r="H135" s="2"/>
      <c r="I135" s="2" t="str">
        <f>IF($A135="","",VLOOKUP($A135,選手情報入力シート!$A$3:$M$246,6,FALSE))</f>
        <v/>
      </c>
      <c r="J135" s="2" t="str">
        <f>IF($A135="","",VLOOKUP($A135,選手情報入力シート!$A$3:$M$246,7,FALSE))</f>
        <v/>
      </c>
      <c r="K135" s="2" t="str">
        <f>IF($A135="","",VLOOKUP($A135,選手情報入力シート!$A$3:$M$246,8,FALSE))</f>
        <v/>
      </c>
      <c r="L135" s="2" t="str">
        <f>IF($A135="","",VLOOKUP($A135,選手情報入力シート!$A$3:$M$246,9,FALSE))</f>
        <v/>
      </c>
      <c r="M135" s="2" t="str">
        <f>IF($A135="","",YEAR(VLOOKUP($A135,選手情報入力シート!$A$3:$M$246,10,FALSE)))</f>
        <v/>
      </c>
      <c r="N135" s="9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2"/>
      <c r="P135" s="2"/>
      <c r="AF135" s="2" t="str">
        <f>IF(データとりまとめシート!$A145="","",データとりまとめシート!$A145)</f>
        <v/>
      </c>
      <c r="AG135" s="2"/>
      <c r="AH135" s="2" t="str">
        <f>IF($AF135="","",VLOOKUP($AF135,NANS取り込みシート!$A:$P,2,FALSE))</f>
        <v/>
      </c>
      <c r="AI135" s="2"/>
      <c r="AJ135" s="2" t="str">
        <f>IF($AF135="","",VLOOKUP($AF135,NANS取り込みシート!$A:$P,5,FALSE))</f>
        <v/>
      </c>
      <c r="AK135" s="2" t="str">
        <f>IF($AF135="","",VLOOKUP($AF135,NANS取り込みシート!$A:$P,6,FALSE))</f>
        <v/>
      </c>
      <c r="AL135" s="2" t="str">
        <f>IF($AF135="","",VLOOKUP($AF135,NANS取り込みシート!$A:$P,7,FALSE))</f>
        <v/>
      </c>
      <c r="AM135" s="2"/>
      <c r="AN135" s="2" t="str">
        <f>IF($AF135="","",VLOOKUP($AF135,NANS取り込みシート!$A:$P,9,FALSE))</f>
        <v/>
      </c>
      <c r="AO135" s="2" t="str">
        <f>IF($AF135="","",VLOOKUP($AF135,NANS取り込みシート!$A:$P,10,FALSE))</f>
        <v/>
      </c>
      <c r="AP135" s="2" t="str">
        <f>IF($AF135="","",VLOOKUP($AF135,NANS取り込みシート!$A:$P,11,FALSE))</f>
        <v/>
      </c>
      <c r="AQ135" s="2" t="str">
        <f>IF($AF135="","",VLOOKUP($AF135,NANS取り込みシート!$A:$P,12,FALSE))</f>
        <v/>
      </c>
      <c r="AR135" s="2" t="str">
        <f>IF($AF135="","",VLOOKUP($AF135,NANS取り込みシート!$A:$P,13,FALSE))</f>
        <v/>
      </c>
      <c r="AS135" s="9" t="str">
        <f>IF($AF135="","",VLOOKUP($AF135,NANS取り込みシート!$A:$P,14,FALSE))</f>
        <v/>
      </c>
      <c r="AT135" s="2"/>
      <c r="AU135" s="9" t="str">
        <f>IF($AF135="","",VLOOKUP($AF135,NANS取り込みシート!$A:$P,16,FALSE))</f>
        <v/>
      </c>
      <c r="AV135" s="2" t="str">
        <f>IF(データとりまとめシート!$E145="","",データとりまとめシート!$E145)</f>
        <v/>
      </c>
      <c r="AW135" s="2" t="str">
        <f>IF(データとりまとめシート!$G145="","",データとりまとめシート!$G145)</f>
        <v/>
      </c>
      <c r="AX135" s="2"/>
      <c r="AY135" s="2"/>
      <c r="AZ135" s="2" t="str">
        <f>IF(データとりまとめシート!$I145="","",データとりまとめシート!$I145)</f>
        <v/>
      </c>
      <c r="BA135" s="2" t="str">
        <f>IF(データとりまとめシート!$K145="","",データとりまとめシート!$K145)</f>
        <v/>
      </c>
      <c r="BB135" s="2"/>
      <c r="BC135" s="2"/>
    </row>
    <row r="136" spans="1:55">
      <c r="A136" s="2" t="str">
        <f>IF(選手情報入力シート!A136="","",選手情報入力シート!A136)</f>
        <v/>
      </c>
      <c r="B136" s="2" t="str">
        <f>IF($A136="","",所属情報入力シート!$A$2)</f>
        <v/>
      </c>
      <c r="C136" s="2"/>
      <c r="D136" s="2"/>
      <c r="E136" s="2" t="str">
        <f>IF($A136="","",VLOOKUP($A136,選手情報入力シート!$A$3:$M$246,2,FALSE))</f>
        <v/>
      </c>
      <c r="F136" s="2" t="str">
        <f>IF($A136="","",VLOOKUP($A136,選手情報入力シート!$A$3:$M$246,3,FALSE)&amp;" "&amp;VLOOKUP($A136,選手情報入力シート!$A$3:$M$246,4,FALSE))</f>
        <v/>
      </c>
      <c r="G136" s="2" t="str">
        <f>IF($A136="","",VLOOKUP($A136,選手情報入力シート!$A$3:$M$246,5,FALSE))</f>
        <v/>
      </c>
      <c r="H136" s="2"/>
      <c r="I136" s="2" t="str">
        <f>IF($A136="","",VLOOKUP($A136,選手情報入力シート!$A$3:$M$246,6,FALSE))</f>
        <v/>
      </c>
      <c r="J136" s="2" t="str">
        <f>IF($A136="","",VLOOKUP($A136,選手情報入力シート!$A$3:$M$246,7,FALSE))</f>
        <v/>
      </c>
      <c r="K136" s="2" t="str">
        <f>IF($A136="","",VLOOKUP($A136,選手情報入力シート!$A$3:$M$246,8,FALSE))</f>
        <v/>
      </c>
      <c r="L136" s="2" t="str">
        <f>IF($A136="","",VLOOKUP($A136,選手情報入力シート!$A$3:$M$246,9,FALSE))</f>
        <v/>
      </c>
      <c r="M136" s="2" t="str">
        <f>IF($A136="","",YEAR(VLOOKUP($A136,選手情報入力シート!$A$3:$M$246,10,FALSE)))</f>
        <v/>
      </c>
      <c r="N136" s="9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2"/>
      <c r="P136" s="2"/>
      <c r="AF136" s="2" t="str">
        <f>IF(データとりまとめシート!$A146="","",データとりまとめシート!$A146)</f>
        <v/>
      </c>
      <c r="AG136" s="2"/>
      <c r="AH136" s="2" t="str">
        <f>IF($AF136="","",VLOOKUP($AF136,NANS取り込みシート!$A:$P,2,FALSE))</f>
        <v/>
      </c>
      <c r="AI136" s="2"/>
      <c r="AJ136" s="2" t="str">
        <f>IF($AF136="","",VLOOKUP($AF136,NANS取り込みシート!$A:$P,5,FALSE))</f>
        <v/>
      </c>
      <c r="AK136" s="2" t="str">
        <f>IF($AF136="","",VLOOKUP($AF136,NANS取り込みシート!$A:$P,6,FALSE))</f>
        <v/>
      </c>
      <c r="AL136" s="2" t="str">
        <f>IF($AF136="","",VLOOKUP($AF136,NANS取り込みシート!$A:$P,7,FALSE))</f>
        <v/>
      </c>
      <c r="AM136" s="2"/>
      <c r="AN136" s="2" t="str">
        <f>IF($AF136="","",VLOOKUP($AF136,NANS取り込みシート!$A:$P,9,FALSE))</f>
        <v/>
      </c>
      <c r="AO136" s="2" t="str">
        <f>IF($AF136="","",VLOOKUP($AF136,NANS取り込みシート!$A:$P,10,FALSE))</f>
        <v/>
      </c>
      <c r="AP136" s="2" t="str">
        <f>IF($AF136="","",VLOOKUP($AF136,NANS取り込みシート!$A:$P,11,FALSE))</f>
        <v/>
      </c>
      <c r="AQ136" s="2" t="str">
        <f>IF($AF136="","",VLOOKUP($AF136,NANS取り込みシート!$A:$P,12,FALSE))</f>
        <v/>
      </c>
      <c r="AR136" s="2" t="str">
        <f>IF($AF136="","",VLOOKUP($AF136,NANS取り込みシート!$A:$P,13,FALSE))</f>
        <v/>
      </c>
      <c r="AS136" s="9" t="str">
        <f>IF($AF136="","",VLOOKUP($AF136,NANS取り込みシート!$A:$P,14,FALSE))</f>
        <v/>
      </c>
      <c r="AT136" s="2"/>
      <c r="AU136" s="9" t="str">
        <f>IF($AF136="","",VLOOKUP($AF136,NANS取り込みシート!$A:$P,16,FALSE))</f>
        <v/>
      </c>
      <c r="AV136" s="2" t="str">
        <f>IF(データとりまとめシート!$E146="","",データとりまとめシート!$E146)</f>
        <v/>
      </c>
      <c r="AW136" s="2" t="str">
        <f>IF(データとりまとめシート!$G146="","",データとりまとめシート!$G146)</f>
        <v/>
      </c>
      <c r="AX136" s="2"/>
      <c r="AY136" s="2"/>
      <c r="AZ136" s="2" t="str">
        <f>IF(データとりまとめシート!$I146="","",データとりまとめシート!$I146)</f>
        <v/>
      </c>
      <c r="BA136" s="2" t="str">
        <f>IF(データとりまとめシート!$K146="","",データとりまとめシート!$K146)</f>
        <v/>
      </c>
      <c r="BB136" s="2"/>
      <c r="BC136" s="2"/>
    </row>
    <row r="137" spans="1:55">
      <c r="A137" s="2" t="str">
        <f>IF(選手情報入力シート!A137="","",選手情報入力シート!A137)</f>
        <v/>
      </c>
      <c r="B137" s="2" t="str">
        <f>IF($A137="","",所属情報入力シート!$A$2)</f>
        <v/>
      </c>
      <c r="C137" s="2"/>
      <c r="D137" s="2"/>
      <c r="E137" s="2" t="str">
        <f>IF($A137="","",VLOOKUP($A137,選手情報入力シート!$A$3:$M$246,2,FALSE))</f>
        <v/>
      </c>
      <c r="F137" s="2" t="str">
        <f>IF($A137="","",VLOOKUP($A137,選手情報入力シート!$A$3:$M$246,3,FALSE)&amp;" "&amp;VLOOKUP($A137,選手情報入力シート!$A$3:$M$246,4,FALSE))</f>
        <v/>
      </c>
      <c r="G137" s="2" t="str">
        <f>IF($A137="","",VLOOKUP($A137,選手情報入力シート!$A$3:$M$246,5,FALSE))</f>
        <v/>
      </c>
      <c r="H137" s="2"/>
      <c r="I137" s="2" t="str">
        <f>IF($A137="","",VLOOKUP($A137,選手情報入力シート!$A$3:$M$246,6,FALSE))</f>
        <v/>
      </c>
      <c r="J137" s="2" t="str">
        <f>IF($A137="","",VLOOKUP($A137,選手情報入力シート!$A$3:$M$246,7,FALSE))</f>
        <v/>
      </c>
      <c r="K137" s="2" t="str">
        <f>IF($A137="","",VLOOKUP($A137,選手情報入力シート!$A$3:$M$246,8,FALSE))</f>
        <v/>
      </c>
      <c r="L137" s="2" t="str">
        <f>IF($A137="","",VLOOKUP($A137,選手情報入力シート!$A$3:$M$246,9,FALSE))</f>
        <v/>
      </c>
      <c r="M137" s="2" t="str">
        <f>IF($A137="","",YEAR(VLOOKUP($A137,選手情報入力シート!$A$3:$M$246,10,FALSE)))</f>
        <v/>
      </c>
      <c r="N137" s="9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2"/>
      <c r="P137" s="2"/>
      <c r="AF137" s="2" t="str">
        <f>IF(データとりまとめシート!$A147="","",データとりまとめシート!$A147)</f>
        <v/>
      </c>
      <c r="AG137" s="2"/>
      <c r="AH137" s="2" t="str">
        <f>IF($AF137="","",VLOOKUP($AF137,NANS取り込みシート!$A:$P,2,FALSE))</f>
        <v/>
      </c>
      <c r="AI137" s="2"/>
      <c r="AJ137" s="2" t="str">
        <f>IF($AF137="","",VLOOKUP($AF137,NANS取り込みシート!$A:$P,5,FALSE))</f>
        <v/>
      </c>
      <c r="AK137" s="2" t="str">
        <f>IF($AF137="","",VLOOKUP($AF137,NANS取り込みシート!$A:$P,6,FALSE))</f>
        <v/>
      </c>
      <c r="AL137" s="2" t="str">
        <f>IF($AF137="","",VLOOKUP($AF137,NANS取り込みシート!$A:$P,7,FALSE))</f>
        <v/>
      </c>
      <c r="AM137" s="2"/>
      <c r="AN137" s="2" t="str">
        <f>IF($AF137="","",VLOOKUP($AF137,NANS取り込みシート!$A:$P,9,FALSE))</f>
        <v/>
      </c>
      <c r="AO137" s="2" t="str">
        <f>IF($AF137="","",VLOOKUP($AF137,NANS取り込みシート!$A:$P,10,FALSE))</f>
        <v/>
      </c>
      <c r="AP137" s="2" t="str">
        <f>IF($AF137="","",VLOOKUP($AF137,NANS取り込みシート!$A:$P,11,FALSE))</f>
        <v/>
      </c>
      <c r="AQ137" s="2" t="str">
        <f>IF($AF137="","",VLOOKUP($AF137,NANS取り込みシート!$A:$P,12,FALSE))</f>
        <v/>
      </c>
      <c r="AR137" s="2" t="str">
        <f>IF($AF137="","",VLOOKUP($AF137,NANS取り込みシート!$A:$P,13,FALSE))</f>
        <v/>
      </c>
      <c r="AS137" s="9" t="str">
        <f>IF($AF137="","",VLOOKUP($AF137,NANS取り込みシート!$A:$P,14,FALSE))</f>
        <v/>
      </c>
      <c r="AT137" s="2"/>
      <c r="AU137" s="9" t="str">
        <f>IF($AF137="","",VLOOKUP($AF137,NANS取り込みシート!$A:$P,16,FALSE))</f>
        <v/>
      </c>
      <c r="AV137" s="2" t="str">
        <f>IF(データとりまとめシート!$E147="","",データとりまとめシート!$E147)</f>
        <v/>
      </c>
      <c r="AW137" s="2" t="str">
        <f>IF(データとりまとめシート!$G147="","",データとりまとめシート!$G147)</f>
        <v/>
      </c>
      <c r="AX137" s="2"/>
      <c r="AY137" s="2"/>
      <c r="AZ137" s="2" t="str">
        <f>IF(データとりまとめシート!$I147="","",データとりまとめシート!$I147)</f>
        <v/>
      </c>
      <c r="BA137" s="2" t="str">
        <f>IF(データとりまとめシート!$K147="","",データとりまとめシート!$K147)</f>
        <v/>
      </c>
      <c r="BB137" s="2"/>
      <c r="BC137" s="2"/>
    </row>
    <row r="138" spans="1:55">
      <c r="A138" s="2" t="str">
        <f>IF(選手情報入力シート!A138="","",選手情報入力シート!A138)</f>
        <v/>
      </c>
      <c r="B138" s="2" t="str">
        <f>IF($A138="","",所属情報入力シート!$A$2)</f>
        <v/>
      </c>
      <c r="C138" s="2"/>
      <c r="D138" s="2"/>
      <c r="E138" s="2" t="str">
        <f>IF($A138="","",VLOOKUP($A138,選手情報入力シート!$A$3:$M$246,2,FALSE))</f>
        <v/>
      </c>
      <c r="F138" s="2" t="str">
        <f>IF($A138="","",VLOOKUP($A138,選手情報入力シート!$A$3:$M$246,3,FALSE)&amp;" "&amp;VLOOKUP($A138,選手情報入力シート!$A$3:$M$246,4,FALSE))</f>
        <v/>
      </c>
      <c r="G138" s="2" t="str">
        <f>IF($A138="","",VLOOKUP($A138,選手情報入力シート!$A$3:$M$246,5,FALSE))</f>
        <v/>
      </c>
      <c r="H138" s="2"/>
      <c r="I138" s="2" t="str">
        <f>IF($A138="","",VLOOKUP($A138,選手情報入力シート!$A$3:$M$246,6,FALSE))</f>
        <v/>
      </c>
      <c r="J138" s="2" t="str">
        <f>IF($A138="","",VLOOKUP($A138,選手情報入力シート!$A$3:$M$246,7,FALSE))</f>
        <v/>
      </c>
      <c r="K138" s="2" t="str">
        <f>IF($A138="","",VLOOKUP($A138,選手情報入力シート!$A$3:$M$246,8,FALSE))</f>
        <v/>
      </c>
      <c r="L138" s="2" t="str">
        <f>IF($A138="","",VLOOKUP($A138,選手情報入力シート!$A$3:$M$246,9,FALSE))</f>
        <v/>
      </c>
      <c r="M138" s="2" t="str">
        <f>IF($A138="","",YEAR(VLOOKUP($A138,選手情報入力シート!$A$3:$M$246,10,FALSE)))</f>
        <v/>
      </c>
      <c r="N138" s="9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2"/>
      <c r="P138" s="2"/>
      <c r="AF138" s="2" t="str">
        <f>IF(データとりまとめシート!$A148="","",データとりまとめシート!$A148)</f>
        <v/>
      </c>
      <c r="AG138" s="2"/>
      <c r="AH138" s="2" t="str">
        <f>IF($AF138="","",VLOOKUP($AF138,NANS取り込みシート!$A:$P,2,FALSE))</f>
        <v/>
      </c>
      <c r="AI138" s="2"/>
      <c r="AJ138" s="2" t="str">
        <f>IF($AF138="","",VLOOKUP($AF138,NANS取り込みシート!$A:$P,5,FALSE))</f>
        <v/>
      </c>
      <c r="AK138" s="2" t="str">
        <f>IF($AF138="","",VLOOKUP($AF138,NANS取り込みシート!$A:$P,6,FALSE))</f>
        <v/>
      </c>
      <c r="AL138" s="2" t="str">
        <f>IF($AF138="","",VLOOKUP($AF138,NANS取り込みシート!$A:$P,7,FALSE))</f>
        <v/>
      </c>
      <c r="AM138" s="2"/>
      <c r="AN138" s="2" t="str">
        <f>IF($AF138="","",VLOOKUP($AF138,NANS取り込みシート!$A:$P,9,FALSE))</f>
        <v/>
      </c>
      <c r="AO138" s="2" t="str">
        <f>IF($AF138="","",VLOOKUP($AF138,NANS取り込みシート!$A:$P,10,FALSE))</f>
        <v/>
      </c>
      <c r="AP138" s="2" t="str">
        <f>IF($AF138="","",VLOOKUP($AF138,NANS取り込みシート!$A:$P,11,FALSE))</f>
        <v/>
      </c>
      <c r="AQ138" s="2" t="str">
        <f>IF($AF138="","",VLOOKUP($AF138,NANS取り込みシート!$A:$P,12,FALSE))</f>
        <v/>
      </c>
      <c r="AR138" s="2" t="str">
        <f>IF($AF138="","",VLOOKUP($AF138,NANS取り込みシート!$A:$P,13,FALSE))</f>
        <v/>
      </c>
      <c r="AS138" s="9" t="str">
        <f>IF($AF138="","",VLOOKUP($AF138,NANS取り込みシート!$A:$P,14,FALSE))</f>
        <v/>
      </c>
      <c r="AT138" s="2"/>
      <c r="AU138" s="9" t="str">
        <f>IF($AF138="","",VLOOKUP($AF138,NANS取り込みシート!$A:$P,16,FALSE))</f>
        <v/>
      </c>
      <c r="AV138" s="2" t="str">
        <f>IF(データとりまとめシート!$E148="","",データとりまとめシート!$E148)</f>
        <v/>
      </c>
      <c r="AW138" s="2" t="str">
        <f>IF(データとりまとめシート!$G148="","",データとりまとめシート!$G148)</f>
        <v/>
      </c>
      <c r="AX138" s="2"/>
      <c r="AY138" s="2"/>
      <c r="AZ138" s="2" t="str">
        <f>IF(データとりまとめシート!$I148="","",データとりまとめシート!$I148)</f>
        <v/>
      </c>
      <c r="BA138" s="2" t="str">
        <f>IF(データとりまとめシート!$K148="","",データとりまとめシート!$K148)</f>
        <v/>
      </c>
      <c r="BB138" s="2"/>
      <c r="BC138" s="2"/>
    </row>
    <row r="139" spans="1:55">
      <c r="A139" s="2" t="str">
        <f>IF(選手情報入力シート!A139="","",選手情報入力シート!A139)</f>
        <v/>
      </c>
      <c r="B139" s="2" t="str">
        <f>IF($A139="","",所属情報入力シート!$A$2)</f>
        <v/>
      </c>
      <c r="C139" s="2"/>
      <c r="D139" s="2"/>
      <c r="E139" s="2" t="str">
        <f>IF($A139="","",VLOOKUP($A139,選手情報入力シート!$A$3:$M$246,2,FALSE))</f>
        <v/>
      </c>
      <c r="F139" s="2" t="str">
        <f>IF($A139="","",VLOOKUP($A139,選手情報入力シート!$A$3:$M$246,3,FALSE)&amp;" "&amp;VLOOKUP($A139,選手情報入力シート!$A$3:$M$246,4,FALSE))</f>
        <v/>
      </c>
      <c r="G139" s="2" t="str">
        <f>IF($A139="","",VLOOKUP($A139,選手情報入力シート!$A$3:$M$246,5,FALSE))</f>
        <v/>
      </c>
      <c r="H139" s="2"/>
      <c r="I139" s="2" t="str">
        <f>IF($A139="","",VLOOKUP($A139,選手情報入力シート!$A$3:$M$246,6,FALSE))</f>
        <v/>
      </c>
      <c r="J139" s="2" t="str">
        <f>IF($A139="","",VLOOKUP($A139,選手情報入力シート!$A$3:$M$246,7,FALSE))</f>
        <v/>
      </c>
      <c r="K139" s="2" t="str">
        <f>IF($A139="","",VLOOKUP($A139,選手情報入力シート!$A$3:$M$246,8,FALSE))</f>
        <v/>
      </c>
      <c r="L139" s="2" t="str">
        <f>IF($A139="","",VLOOKUP($A139,選手情報入力シート!$A$3:$M$246,9,FALSE))</f>
        <v/>
      </c>
      <c r="M139" s="2" t="str">
        <f>IF($A139="","",YEAR(VLOOKUP($A139,選手情報入力シート!$A$3:$M$246,10,FALSE)))</f>
        <v/>
      </c>
      <c r="N139" s="9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2"/>
      <c r="P139" s="2"/>
      <c r="AF139" s="2" t="str">
        <f>IF(データとりまとめシート!$A149="","",データとりまとめシート!$A149)</f>
        <v/>
      </c>
      <c r="AG139" s="2"/>
      <c r="AH139" s="2" t="str">
        <f>IF($AF139="","",VLOOKUP($AF139,NANS取り込みシート!$A:$P,2,FALSE))</f>
        <v/>
      </c>
      <c r="AI139" s="2"/>
      <c r="AJ139" s="2" t="str">
        <f>IF($AF139="","",VLOOKUP($AF139,NANS取り込みシート!$A:$P,5,FALSE))</f>
        <v/>
      </c>
      <c r="AK139" s="2" t="str">
        <f>IF($AF139="","",VLOOKUP($AF139,NANS取り込みシート!$A:$P,6,FALSE))</f>
        <v/>
      </c>
      <c r="AL139" s="2" t="str">
        <f>IF($AF139="","",VLOOKUP($AF139,NANS取り込みシート!$A:$P,7,FALSE))</f>
        <v/>
      </c>
      <c r="AM139" s="2"/>
      <c r="AN139" s="2" t="str">
        <f>IF($AF139="","",VLOOKUP($AF139,NANS取り込みシート!$A:$P,9,FALSE))</f>
        <v/>
      </c>
      <c r="AO139" s="2" t="str">
        <f>IF($AF139="","",VLOOKUP($AF139,NANS取り込みシート!$A:$P,10,FALSE))</f>
        <v/>
      </c>
      <c r="AP139" s="2" t="str">
        <f>IF($AF139="","",VLOOKUP($AF139,NANS取り込みシート!$A:$P,11,FALSE))</f>
        <v/>
      </c>
      <c r="AQ139" s="2" t="str">
        <f>IF($AF139="","",VLOOKUP($AF139,NANS取り込みシート!$A:$P,12,FALSE))</f>
        <v/>
      </c>
      <c r="AR139" s="2" t="str">
        <f>IF($AF139="","",VLOOKUP($AF139,NANS取り込みシート!$A:$P,13,FALSE))</f>
        <v/>
      </c>
      <c r="AS139" s="9" t="str">
        <f>IF($AF139="","",VLOOKUP($AF139,NANS取り込みシート!$A:$P,14,FALSE))</f>
        <v/>
      </c>
      <c r="AT139" s="2"/>
      <c r="AU139" s="9" t="str">
        <f>IF($AF139="","",VLOOKUP($AF139,NANS取り込みシート!$A:$P,16,FALSE))</f>
        <v/>
      </c>
      <c r="AV139" s="2" t="str">
        <f>IF(データとりまとめシート!$E149="","",データとりまとめシート!$E149)</f>
        <v/>
      </c>
      <c r="AW139" s="2" t="str">
        <f>IF(データとりまとめシート!$G149="","",データとりまとめシート!$G149)</f>
        <v/>
      </c>
      <c r="AX139" s="2"/>
      <c r="AY139" s="2"/>
      <c r="AZ139" s="2" t="str">
        <f>IF(データとりまとめシート!$I149="","",データとりまとめシート!$I149)</f>
        <v/>
      </c>
      <c r="BA139" s="2" t="str">
        <f>IF(データとりまとめシート!$K149="","",データとりまとめシート!$K149)</f>
        <v/>
      </c>
      <c r="BB139" s="2"/>
      <c r="BC139" s="2"/>
    </row>
    <row r="140" spans="1:55">
      <c r="A140" s="2" t="str">
        <f>IF(選手情報入力シート!A140="","",選手情報入力シート!A140)</f>
        <v/>
      </c>
      <c r="B140" s="2" t="str">
        <f>IF($A140="","",所属情報入力シート!$A$2)</f>
        <v/>
      </c>
      <c r="C140" s="2"/>
      <c r="D140" s="2"/>
      <c r="E140" s="2" t="str">
        <f>IF($A140="","",VLOOKUP($A140,選手情報入力シート!$A$3:$M$246,2,FALSE))</f>
        <v/>
      </c>
      <c r="F140" s="2" t="str">
        <f>IF($A140="","",VLOOKUP($A140,選手情報入力シート!$A$3:$M$246,3,FALSE)&amp;" "&amp;VLOOKUP($A140,選手情報入力シート!$A$3:$M$246,4,FALSE))</f>
        <v/>
      </c>
      <c r="G140" s="2" t="str">
        <f>IF($A140="","",VLOOKUP($A140,選手情報入力シート!$A$3:$M$246,5,FALSE))</f>
        <v/>
      </c>
      <c r="H140" s="2"/>
      <c r="I140" s="2" t="str">
        <f>IF($A140="","",VLOOKUP($A140,選手情報入力シート!$A$3:$M$246,6,FALSE))</f>
        <v/>
      </c>
      <c r="J140" s="2" t="str">
        <f>IF($A140="","",VLOOKUP($A140,選手情報入力シート!$A$3:$M$246,7,FALSE))</f>
        <v/>
      </c>
      <c r="K140" s="2" t="str">
        <f>IF($A140="","",VLOOKUP($A140,選手情報入力シート!$A$3:$M$246,8,FALSE))</f>
        <v/>
      </c>
      <c r="L140" s="2" t="str">
        <f>IF($A140="","",VLOOKUP($A140,選手情報入力シート!$A$3:$M$246,9,FALSE))</f>
        <v/>
      </c>
      <c r="M140" s="2" t="str">
        <f>IF($A140="","",YEAR(VLOOKUP($A140,選手情報入力シート!$A$3:$M$246,10,FALSE)))</f>
        <v/>
      </c>
      <c r="N140" s="9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2"/>
      <c r="P140" s="2"/>
      <c r="AF140" s="2" t="str">
        <f>IF(データとりまとめシート!$A150="","",データとりまとめシート!$A150)</f>
        <v/>
      </c>
      <c r="AG140" s="2"/>
      <c r="AH140" s="2" t="str">
        <f>IF($AF140="","",VLOOKUP($AF140,NANS取り込みシート!$A:$P,2,FALSE))</f>
        <v/>
      </c>
      <c r="AI140" s="2"/>
      <c r="AJ140" s="2" t="str">
        <f>IF($AF140="","",VLOOKUP($AF140,NANS取り込みシート!$A:$P,5,FALSE))</f>
        <v/>
      </c>
      <c r="AK140" s="2" t="str">
        <f>IF($AF140="","",VLOOKUP($AF140,NANS取り込みシート!$A:$P,6,FALSE))</f>
        <v/>
      </c>
      <c r="AL140" s="2" t="str">
        <f>IF($AF140="","",VLOOKUP($AF140,NANS取り込みシート!$A:$P,7,FALSE))</f>
        <v/>
      </c>
      <c r="AM140" s="2"/>
      <c r="AN140" s="2" t="str">
        <f>IF($AF140="","",VLOOKUP($AF140,NANS取り込みシート!$A:$P,9,FALSE))</f>
        <v/>
      </c>
      <c r="AO140" s="2" t="str">
        <f>IF($AF140="","",VLOOKUP($AF140,NANS取り込みシート!$A:$P,10,FALSE))</f>
        <v/>
      </c>
      <c r="AP140" s="2" t="str">
        <f>IF($AF140="","",VLOOKUP($AF140,NANS取り込みシート!$A:$P,11,FALSE))</f>
        <v/>
      </c>
      <c r="AQ140" s="2" t="str">
        <f>IF($AF140="","",VLOOKUP($AF140,NANS取り込みシート!$A:$P,12,FALSE))</f>
        <v/>
      </c>
      <c r="AR140" s="2" t="str">
        <f>IF($AF140="","",VLOOKUP($AF140,NANS取り込みシート!$A:$P,13,FALSE))</f>
        <v/>
      </c>
      <c r="AS140" s="9" t="str">
        <f>IF($AF140="","",VLOOKUP($AF140,NANS取り込みシート!$A:$P,14,FALSE))</f>
        <v/>
      </c>
      <c r="AT140" s="2"/>
      <c r="AU140" s="9" t="str">
        <f>IF($AF140="","",VLOOKUP($AF140,NANS取り込みシート!$A:$P,16,FALSE))</f>
        <v/>
      </c>
      <c r="AV140" s="2" t="str">
        <f>IF(データとりまとめシート!$E150="","",データとりまとめシート!$E150)</f>
        <v/>
      </c>
      <c r="AW140" s="2" t="str">
        <f>IF(データとりまとめシート!$G150="","",データとりまとめシート!$G150)</f>
        <v/>
      </c>
      <c r="AX140" s="2"/>
      <c r="AY140" s="2"/>
      <c r="AZ140" s="2" t="str">
        <f>IF(データとりまとめシート!$I150="","",データとりまとめシート!$I150)</f>
        <v/>
      </c>
      <c r="BA140" s="2" t="str">
        <f>IF(データとりまとめシート!$K150="","",データとりまとめシート!$K150)</f>
        <v/>
      </c>
      <c r="BB140" s="2"/>
      <c r="BC140" s="2"/>
    </row>
    <row r="141" spans="1:55">
      <c r="A141" s="2" t="str">
        <f>IF(選手情報入力シート!A141="","",選手情報入力シート!A141)</f>
        <v/>
      </c>
      <c r="B141" s="2" t="str">
        <f>IF($A141="","",所属情報入力シート!$A$2)</f>
        <v/>
      </c>
      <c r="C141" s="2"/>
      <c r="D141" s="2"/>
      <c r="E141" s="2" t="str">
        <f>IF($A141="","",VLOOKUP($A141,選手情報入力シート!$A$3:$M$246,2,FALSE))</f>
        <v/>
      </c>
      <c r="F141" s="2" t="str">
        <f>IF($A141="","",VLOOKUP($A141,選手情報入力シート!$A$3:$M$246,3,FALSE)&amp;" "&amp;VLOOKUP($A141,選手情報入力シート!$A$3:$M$246,4,FALSE))</f>
        <v/>
      </c>
      <c r="G141" s="2" t="str">
        <f>IF($A141="","",VLOOKUP($A141,選手情報入力シート!$A$3:$M$246,5,FALSE))</f>
        <v/>
      </c>
      <c r="H141" s="2"/>
      <c r="I141" s="2" t="str">
        <f>IF($A141="","",VLOOKUP($A141,選手情報入力シート!$A$3:$M$246,6,FALSE))</f>
        <v/>
      </c>
      <c r="J141" s="2" t="str">
        <f>IF($A141="","",VLOOKUP($A141,選手情報入力シート!$A$3:$M$246,7,FALSE))</f>
        <v/>
      </c>
      <c r="K141" s="2" t="str">
        <f>IF($A141="","",VLOOKUP($A141,選手情報入力シート!$A$3:$M$246,8,FALSE))</f>
        <v/>
      </c>
      <c r="L141" s="2" t="str">
        <f>IF($A141="","",VLOOKUP($A141,選手情報入力シート!$A$3:$M$246,9,FALSE))</f>
        <v/>
      </c>
      <c r="M141" s="2" t="str">
        <f>IF($A141="","",YEAR(VLOOKUP($A141,選手情報入力シート!$A$3:$M$246,10,FALSE)))</f>
        <v/>
      </c>
      <c r="N141" s="9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2"/>
      <c r="P141" s="2"/>
      <c r="AF141" s="2" t="str">
        <f>IF(データとりまとめシート!$A151="","",データとりまとめシート!$A151)</f>
        <v/>
      </c>
      <c r="AG141" s="2"/>
      <c r="AH141" s="2" t="str">
        <f>IF($AF141="","",VLOOKUP($AF141,NANS取り込みシート!$A:$P,2,FALSE))</f>
        <v/>
      </c>
      <c r="AI141" s="2"/>
      <c r="AJ141" s="2" t="str">
        <f>IF($AF141="","",VLOOKUP($AF141,NANS取り込みシート!$A:$P,5,FALSE))</f>
        <v/>
      </c>
      <c r="AK141" s="2" t="str">
        <f>IF($AF141="","",VLOOKUP($AF141,NANS取り込みシート!$A:$P,6,FALSE))</f>
        <v/>
      </c>
      <c r="AL141" s="2" t="str">
        <f>IF($AF141="","",VLOOKUP($AF141,NANS取り込みシート!$A:$P,7,FALSE))</f>
        <v/>
      </c>
      <c r="AM141" s="2"/>
      <c r="AN141" s="2" t="str">
        <f>IF($AF141="","",VLOOKUP($AF141,NANS取り込みシート!$A:$P,9,FALSE))</f>
        <v/>
      </c>
      <c r="AO141" s="2" t="str">
        <f>IF($AF141="","",VLOOKUP($AF141,NANS取り込みシート!$A:$P,10,FALSE))</f>
        <v/>
      </c>
      <c r="AP141" s="2" t="str">
        <f>IF($AF141="","",VLOOKUP($AF141,NANS取り込みシート!$A:$P,11,FALSE))</f>
        <v/>
      </c>
      <c r="AQ141" s="2" t="str">
        <f>IF($AF141="","",VLOOKUP($AF141,NANS取り込みシート!$A:$P,12,FALSE))</f>
        <v/>
      </c>
      <c r="AR141" s="2" t="str">
        <f>IF($AF141="","",VLOOKUP($AF141,NANS取り込みシート!$A:$P,13,FALSE))</f>
        <v/>
      </c>
      <c r="AS141" s="9" t="str">
        <f>IF($AF141="","",VLOOKUP($AF141,NANS取り込みシート!$A:$P,14,FALSE))</f>
        <v/>
      </c>
      <c r="AT141" s="2"/>
      <c r="AU141" s="9" t="str">
        <f>IF($AF141="","",VLOOKUP($AF141,NANS取り込みシート!$A:$P,16,FALSE))</f>
        <v/>
      </c>
      <c r="AV141" s="2" t="str">
        <f>IF(データとりまとめシート!$E151="","",データとりまとめシート!$E151)</f>
        <v/>
      </c>
      <c r="AW141" s="2" t="str">
        <f>IF(データとりまとめシート!$G151="","",データとりまとめシート!$G151)</f>
        <v/>
      </c>
      <c r="AX141" s="2"/>
      <c r="AY141" s="2"/>
      <c r="AZ141" s="2" t="str">
        <f>IF(データとりまとめシート!$I151="","",データとりまとめシート!$I151)</f>
        <v/>
      </c>
      <c r="BA141" s="2" t="str">
        <f>IF(データとりまとめシート!$K151="","",データとりまとめシート!$K151)</f>
        <v/>
      </c>
      <c r="BB141" s="2"/>
      <c r="BC141" s="2"/>
    </row>
    <row r="142" spans="1:55">
      <c r="A142" s="2" t="str">
        <f>IF(選手情報入力シート!A142="","",選手情報入力シート!A142)</f>
        <v/>
      </c>
      <c r="B142" s="2" t="str">
        <f>IF($A142="","",所属情報入力シート!$A$2)</f>
        <v/>
      </c>
      <c r="C142" s="2"/>
      <c r="D142" s="2"/>
      <c r="E142" s="2" t="str">
        <f>IF($A142="","",VLOOKUP($A142,選手情報入力シート!$A$3:$M$246,2,FALSE))</f>
        <v/>
      </c>
      <c r="F142" s="2" t="str">
        <f>IF($A142="","",VLOOKUP($A142,選手情報入力シート!$A$3:$M$246,3,FALSE)&amp;" "&amp;VLOOKUP($A142,選手情報入力シート!$A$3:$M$246,4,FALSE))</f>
        <v/>
      </c>
      <c r="G142" s="2" t="str">
        <f>IF($A142="","",VLOOKUP($A142,選手情報入力シート!$A$3:$M$246,5,FALSE))</f>
        <v/>
      </c>
      <c r="H142" s="2"/>
      <c r="I142" s="2" t="str">
        <f>IF($A142="","",VLOOKUP($A142,選手情報入力シート!$A$3:$M$246,6,FALSE))</f>
        <v/>
      </c>
      <c r="J142" s="2" t="str">
        <f>IF($A142="","",VLOOKUP($A142,選手情報入力シート!$A$3:$M$246,7,FALSE))</f>
        <v/>
      </c>
      <c r="K142" s="2" t="str">
        <f>IF($A142="","",VLOOKUP($A142,選手情報入力シート!$A$3:$M$246,8,FALSE))</f>
        <v/>
      </c>
      <c r="L142" s="2" t="str">
        <f>IF($A142="","",VLOOKUP($A142,選手情報入力シート!$A$3:$M$246,9,FALSE))</f>
        <v/>
      </c>
      <c r="M142" s="2" t="str">
        <f>IF($A142="","",YEAR(VLOOKUP($A142,選手情報入力シート!$A$3:$M$246,10,FALSE)))</f>
        <v/>
      </c>
      <c r="N142" s="9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2"/>
      <c r="P142" s="2"/>
      <c r="AF142" s="2" t="str">
        <f>IF(データとりまとめシート!$A152="","",データとりまとめシート!$A152)</f>
        <v/>
      </c>
      <c r="AG142" s="2"/>
      <c r="AH142" s="2" t="str">
        <f>IF($AF142="","",VLOOKUP($AF142,NANS取り込みシート!$A:$P,2,FALSE))</f>
        <v/>
      </c>
      <c r="AI142" s="2"/>
      <c r="AJ142" s="2" t="str">
        <f>IF($AF142="","",VLOOKUP($AF142,NANS取り込みシート!$A:$P,5,FALSE))</f>
        <v/>
      </c>
      <c r="AK142" s="2" t="str">
        <f>IF($AF142="","",VLOOKUP($AF142,NANS取り込みシート!$A:$P,6,FALSE))</f>
        <v/>
      </c>
      <c r="AL142" s="2" t="str">
        <f>IF($AF142="","",VLOOKUP($AF142,NANS取り込みシート!$A:$P,7,FALSE))</f>
        <v/>
      </c>
      <c r="AM142" s="2"/>
      <c r="AN142" s="2" t="str">
        <f>IF($AF142="","",VLOOKUP($AF142,NANS取り込みシート!$A:$P,9,FALSE))</f>
        <v/>
      </c>
      <c r="AO142" s="2" t="str">
        <f>IF($AF142="","",VLOOKUP($AF142,NANS取り込みシート!$A:$P,10,FALSE))</f>
        <v/>
      </c>
      <c r="AP142" s="2" t="str">
        <f>IF($AF142="","",VLOOKUP($AF142,NANS取り込みシート!$A:$P,11,FALSE))</f>
        <v/>
      </c>
      <c r="AQ142" s="2" t="str">
        <f>IF($AF142="","",VLOOKUP($AF142,NANS取り込みシート!$A:$P,12,FALSE))</f>
        <v/>
      </c>
      <c r="AR142" s="2" t="str">
        <f>IF($AF142="","",VLOOKUP($AF142,NANS取り込みシート!$A:$P,13,FALSE))</f>
        <v/>
      </c>
      <c r="AS142" s="9" t="str">
        <f>IF($AF142="","",VLOOKUP($AF142,NANS取り込みシート!$A:$P,14,FALSE))</f>
        <v/>
      </c>
      <c r="AT142" s="2"/>
      <c r="AU142" s="9" t="str">
        <f>IF($AF142="","",VLOOKUP($AF142,NANS取り込みシート!$A:$P,16,FALSE))</f>
        <v/>
      </c>
      <c r="AV142" s="2" t="str">
        <f>IF(データとりまとめシート!$E152="","",データとりまとめシート!$E152)</f>
        <v/>
      </c>
      <c r="AW142" s="2" t="str">
        <f>IF(データとりまとめシート!$G152="","",データとりまとめシート!$G152)</f>
        <v/>
      </c>
      <c r="AX142" s="2"/>
      <c r="AY142" s="2"/>
      <c r="AZ142" s="2" t="str">
        <f>IF(データとりまとめシート!$I152="","",データとりまとめシート!$I152)</f>
        <v/>
      </c>
      <c r="BA142" s="2" t="str">
        <f>IF(データとりまとめシート!$K152="","",データとりまとめシート!$K152)</f>
        <v/>
      </c>
      <c r="BB142" s="2"/>
      <c r="BC142" s="2"/>
    </row>
    <row r="143" spans="1:55">
      <c r="A143" s="2" t="str">
        <f>IF(選手情報入力シート!A143="","",選手情報入力シート!A143)</f>
        <v/>
      </c>
      <c r="B143" s="2" t="str">
        <f>IF($A143="","",所属情報入力シート!$A$2)</f>
        <v/>
      </c>
      <c r="C143" s="2"/>
      <c r="D143" s="2"/>
      <c r="E143" s="2" t="str">
        <f>IF($A143="","",VLOOKUP($A143,選手情報入力シート!$A$3:$M$246,2,FALSE))</f>
        <v/>
      </c>
      <c r="F143" s="2" t="str">
        <f>IF($A143="","",VLOOKUP($A143,選手情報入力シート!$A$3:$M$246,3,FALSE)&amp;" "&amp;VLOOKUP($A143,選手情報入力シート!$A$3:$M$246,4,FALSE))</f>
        <v/>
      </c>
      <c r="G143" s="2" t="str">
        <f>IF($A143="","",VLOOKUP($A143,選手情報入力シート!$A$3:$M$246,5,FALSE))</f>
        <v/>
      </c>
      <c r="H143" s="2"/>
      <c r="I143" s="2" t="str">
        <f>IF($A143="","",VLOOKUP($A143,選手情報入力シート!$A$3:$M$246,6,FALSE))</f>
        <v/>
      </c>
      <c r="J143" s="2" t="str">
        <f>IF($A143="","",VLOOKUP($A143,選手情報入力シート!$A$3:$M$246,7,FALSE))</f>
        <v/>
      </c>
      <c r="K143" s="2" t="str">
        <f>IF($A143="","",VLOOKUP($A143,選手情報入力シート!$A$3:$M$246,8,FALSE))</f>
        <v/>
      </c>
      <c r="L143" s="2" t="str">
        <f>IF($A143="","",VLOOKUP($A143,選手情報入力シート!$A$3:$M$246,9,FALSE))</f>
        <v/>
      </c>
      <c r="M143" s="2" t="str">
        <f>IF($A143="","",YEAR(VLOOKUP($A143,選手情報入力シート!$A$3:$M$246,10,FALSE)))</f>
        <v/>
      </c>
      <c r="N143" s="9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2"/>
      <c r="P143" s="2"/>
      <c r="AF143" s="2" t="str">
        <f>IF(データとりまとめシート!$A153="","",データとりまとめシート!$A153)</f>
        <v/>
      </c>
      <c r="AG143" s="2"/>
      <c r="AH143" s="2" t="str">
        <f>IF($AF143="","",VLOOKUP($AF143,NANS取り込みシート!$A:$P,2,FALSE))</f>
        <v/>
      </c>
      <c r="AI143" s="2"/>
      <c r="AJ143" s="2" t="str">
        <f>IF($AF143="","",VLOOKUP($AF143,NANS取り込みシート!$A:$P,5,FALSE))</f>
        <v/>
      </c>
      <c r="AK143" s="2" t="str">
        <f>IF($AF143="","",VLOOKUP($AF143,NANS取り込みシート!$A:$P,6,FALSE))</f>
        <v/>
      </c>
      <c r="AL143" s="2" t="str">
        <f>IF($AF143="","",VLOOKUP($AF143,NANS取り込みシート!$A:$P,7,FALSE))</f>
        <v/>
      </c>
      <c r="AM143" s="2"/>
      <c r="AN143" s="2" t="str">
        <f>IF($AF143="","",VLOOKUP($AF143,NANS取り込みシート!$A:$P,9,FALSE))</f>
        <v/>
      </c>
      <c r="AO143" s="2" t="str">
        <f>IF($AF143="","",VLOOKUP($AF143,NANS取り込みシート!$A:$P,10,FALSE))</f>
        <v/>
      </c>
      <c r="AP143" s="2" t="str">
        <f>IF($AF143="","",VLOOKUP($AF143,NANS取り込みシート!$A:$P,11,FALSE))</f>
        <v/>
      </c>
      <c r="AQ143" s="2" t="str">
        <f>IF($AF143="","",VLOOKUP($AF143,NANS取り込みシート!$A:$P,12,FALSE))</f>
        <v/>
      </c>
      <c r="AR143" s="2" t="str">
        <f>IF($AF143="","",VLOOKUP($AF143,NANS取り込みシート!$A:$P,13,FALSE))</f>
        <v/>
      </c>
      <c r="AS143" s="9" t="str">
        <f>IF($AF143="","",VLOOKUP($AF143,NANS取り込みシート!$A:$P,14,FALSE))</f>
        <v/>
      </c>
      <c r="AT143" s="2"/>
      <c r="AU143" s="9" t="str">
        <f>IF($AF143="","",VLOOKUP($AF143,NANS取り込みシート!$A:$P,16,FALSE))</f>
        <v/>
      </c>
      <c r="AV143" s="2" t="str">
        <f>IF(データとりまとめシート!$E153="","",データとりまとめシート!$E153)</f>
        <v/>
      </c>
      <c r="AW143" s="2" t="str">
        <f>IF(データとりまとめシート!$G153="","",データとりまとめシート!$G153)</f>
        <v/>
      </c>
      <c r="AX143" s="2"/>
      <c r="AY143" s="2"/>
      <c r="AZ143" s="2" t="str">
        <f>IF(データとりまとめシート!$I153="","",データとりまとめシート!$I153)</f>
        <v/>
      </c>
      <c r="BA143" s="2" t="str">
        <f>IF(データとりまとめシート!$K153="","",データとりまとめシート!$K153)</f>
        <v/>
      </c>
      <c r="BB143" s="2"/>
      <c r="BC143" s="2"/>
    </row>
    <row r="144" spans="1:55">
      <c r="A144" s="2" t="str">
        <f>IF(選手情報入力シート!A144="","",選手情報入力シート!A144)</f>
        <v/>
      </c>
      <c r="B144" s="2" t="str">
        <f>IF($A144="","",所属情報入力シート!$A$2)</f>
        <v/>
      </c>
      <c r="C144" s="2"/>
      <c r="D144" s="2"/>
      <c r="E144" s="2" t="str">
        <f>IF($A144="","",VLOOKUP($A144,選手情報入力シート!$A$3:$M$246,2,FALSE))</f>
        <v/>
      </c>
      <c r="F144" s="2" t="str">
        <f>IF($A144="","",VLOOKUP($A144,選手情報入力シート!$A$3:$M$246,3,FALSE)&amp;" "&amp;VLOOKUP($A144,選手情報入力シート!$A$3:$M$246,4,FALSE))</f>
        <v/>
      </c>
      <c r="G144" s="2" t="str">
        <f>IF($A144="","",VLOOKUP($A144,選手情報入力シート!$A$3:$M$246,5,FALSE))</f>
        <v/>
      </c>
      <c r="H144" s="2"/>
      <c r="I144" s="2" t="str">
        <f>IF($A144="","",VLOOKUP($A144,選手情報入力シート!$A$3:$M$246,6,FALSE))</f>
        <v/>
      </c>
      <c r="J144" s="2" t="str">
        <f>IF($A144="","",VLOOKUP($A144,選手情報入力シート!$A$3:$M$246,7,FALSE))</f>
        <v/>
      </c>
      <c r="K144" s="2" t="str">
        <f>IF($A144="","",VLOOKUP($A144,選手情報入力シート!$A$3:$M$246,8,FALSE))</f>
        <v/>
      </c>
      <c r="L144" s="2" t="str">
        <f>IF($A144="","",VLOOKUP($A144,選手情報入力シート!$A$3:$M$246,9,FALSE))</f>
        <v/>
      </c>
      <c r="M144" s="2" t="str">
        <f>IF($A144="","",YEAR(VLOOKUP($A144,選手情報入力シート!$A$3:$M$246,10,FALSE)))</f>
        <v/>
      </c>
      <c r="N144" s="9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2"/>
      <c r="P144" s="2"/>
      <c r="AF144" s="2" t="str">
        <f>IF(データとりまとめシート!$A154="","",データとりまとめシート!$A154)</f>
        <v/>
      </c>
      <c r="AG144" s="2"/>
      <c r="AH144" s="2" t="str">
        <f>IF($AF144="","",VLOOKUP($AF144,NANS取り込みシート!$A:$P,2,FALSE))</f>
        <v/>
      </c>
      <c r="AI144" s="2"/>
      <c r="AJ144" s="2" t="str">
        <f>IF($AF144="","",VLOOKUP($AF144,NANS取り込みシート!$A:$P,5,FALSE))</f>
        <v/>
      </c>
      <c r="AK144" s="2" t="str">
        <f>IF($AF144="","",VLOOKUP($AF144,NANS取り込みシート!$A:$P,6,FALSE))</f>
        <v/>
      </c>
      <c r="AL144" s="2" t="str">
        <f>IF($AF144="","",VLOOKUP($AF144,NANS取り込みシート!$A:$P,7,FALSE))</f>
        <v/>
      </c>
      <c r="AM144" s="2"/>
      <c r="AN144" s="2" t="str">
        <f>IF($AF144="","",VLOOKUP($AF144,NANS取り込みシート!$A:$P,9,FALSE))</f>
        <v/>
      </c>
      <c r="AO144" s="2" t="str">
        <f>IF($AF144="","",VLOOKUP($AF144,NANS取り込みシート!$A:$P,10,FALSE))</f>
        <v/>
      </c>
      <c r="AP144" s="2" t="str">
        <f>IF($AF144="","",VLOOKUP($AF144,NANS取り込みシート!$A:$P,11,FALSE))</f>
        <v/>
      </c>
      <c r="AQ144" s="2" t="str">
        <f>IF($AF144="","",VLOOKUP($AF144,NANS取り込みシート!$A:$P,12,FALSE))</f>
        <v/>
      </c>
      <c r="AR144" s="2" t="str">
        <f>IF($AF144="","",VLOOKUP($AF144,NANS取り込みシート!$A:$P,13,FALSE))</f>
        <v/>
      </c>
      <c r="AS144" s="9" t="str">
        <f>IF($AF144="","",VLOOKUP($AF144,NANS取り込みシート!$A:$P,14,FALSE))</f>
        <v/>
      </c>
      <c r="AT144" s="2"/>
      <c r="AU144" s="9" t="str">
        <f>IF($AF144="","",VLOOKUP($AF144,NANS取り込みシート!$A:$P,16,FALSE))</f>
        <v/>
      </c>
      <c r="AV144" s="2" t="str">
        <f>IF(データとりまとめシート!$E154="","",データとりまとめシート!$E154)</f>
        <v/>
      </c>
      <c r="AW144" s="2" t="str">
        <f>IF(データとりまとめシート!$G154="","",データとりまとめシート!$G154)</f>
        <v/>
      </c>
      <c r="AX144" s="2"/>
      <c r="AY144" s="2"/>
      <c r="AZ144" s="2" t="str">
        <f>IF(データとりまとめシート!$I154="","",データとりまとめシート!$I154)</f>
        <v/>
      </c>
      <c r="BA144" s="2" t="str">
        <f>IF(データとりまとめシート!$K154="","",データとりまとめシート!$K154)</f>
        <v/>
      </c>
      <c r="BB144" s="2"/>
      <c r="BC144" s="2"/>
    </row>
    <row r="145" spans="1:55">
      <c r="A145" s="2" t="str">
        <f>IF(選手情報入力シート!A145="","",選手情報入力シート!A145)</f>
        <v/>
      </c>
      <c r="B145" s="2" t="str">
        <f>IF($A145="","",所属情報入力シート!$A$2)</f>
        <v/>
      </c>
      <c r="C145" s="2"/>
      <c r="D145" s="2"/>
      <c r="E145" s="2" t="str">
        <f>IF($A145="","",VLOOKUP($A145,選手情報入力シート!$A$3:$M$246,2,FALSE))</f>
        <v/>
      </c>
      <c r="F145" s="2" t="str">
        <f>IF($A145="","",VLOOKUP($A145,選手情報入力シート!$A$3:$M$246,3,FALSE)&amp;" "&amp;VLOOKUP($A145,選手情報入力シート!$A$3:$M$246,4,FALSE))</f>
        <v/>
      </c>
      <c r="G145" s="2" t="str">
        <f>IF($A145="","",VLOOKUP($A145,選手情報入力シート!$A$3:$M$246,5,FALSE))</f>
        <v/>
      </c>
      <c r="H145" s="2"/>
      <c r="I145" s="2" t="str">
        <f>IF($A145="","",VLOOKUP($A145,選手情報入力シート!$A$3:$M$246,6,FALSE))</f>
        <v/>
      </c>
      <c r="J145" s="2" t="str">
        <f>IF($A145="","",VLOOKUP($A145,選手情報入力シート!$A$3:$M$246,7,FALSE))</f>
        <v/>
      </c>
      <c r="K145" s="2" t="str">
        <f>IF($A145="","",VLOOKUP($A145,選手情報入力シート!$A$3:$M$246,8,FALSE))</f>
        <v/>
      </c>
      <c r="L145" s="2" t="str">
        <f>IF($A145="","",VLOOKUP($A145,選手情報入力シート!$A$3:$M$246,9,FALSE))</f>
        <v/>
      </c>
      <c r="M145" s="2" t="str">
        <f>IF($A145="","",YEAR(VLOOKUP($A145,選手情報入力シート!$A$3:$M$246,10,FALSE)))</f>
        <v/>
      </c>
      <c r="N145" s="9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2"/>
      <c r="P145" s="2"/>
      <c r="AF145" s="2" t="str">
        <f>IF(データとりまとめシート!$A155="","",データとりまとめシート!$A155)</f>
        <v/>
      </c>
      <c r="AG145" s="2"/>
      <c r="AH145" s="2" t="str">
        <f>IF($AF145="","",VLOOKUP($AF145,NANS取り込みシート!$A:$P,2,FALSE))</f>
        <v/>
      </c>
      <c r="AI145" s="2"/>
      <c r="AJ145" s="2" t="str">
        <f>IF($AF145="","",VLOOKUP($AF145,NANS取り込みシート!$A:$P,5,FALSE))</f>
        <v/>
      </c>
      <c r="AK145" s="2" t="str">
        <f>IF($AF145="","",VLOOKUP($AF145,NANS取り込みシート!$A:$P,6,FALSE))</f>
        <v/>
      </c>
      <c r="AL145" s="2" t="str">
        <f>IF($AF145="","",VLOOKUP($AF145,NANS取り込みシート!$A:$P,7,FALSE))</f>
        <v/>
      </c>
      <c r="AM145" s="2"/>
      <c r="AN145" s="2" t="str">
        <f>IF($AF145="","",VLOOKUP($AF145,NANS取り込みシート!$A:$P,9,FALSE))</f>
        <v/>
      </c>
      <c r="AO145" s="2" t="str">
        <f>IF($AF145="","",VLOOKUP($AF145,NANS取り込みシート!$A:$P,10,FALSE))</f>
        <v/>
      </c>
      <c r="AP145" s="2" t="str">
        <f>IF($AF145="","",VLOOKUP($AF145,NANS取り込みシート!$A:$P,11,FALSE))</f>
        <v/>
      </c>
      <c r="AQ145" s="2" t="str">
        <f>IF($AF145="","",VLOOKUP($AF145,NANS取り込みシート!$A:$P,12,FALSE))</f>
        <v/>
      </c>
      <c r="AR145" s="2" t="str">
        <f>IF($AF145="","",VLOOKUP($AF145,NANS取り込みシート!$A:$P,13,FALSE))</f>
        <v/>
      </c>
      <c r="AS145" s="9" t="str">
        <f>IF($AF145="","",VLOOKUP($AF145,NANS取り込みシート!$A:$P,14,FALSE))</f>
        <v/>
      </c>
      <c r="AT145" s="2"/>
      <c r="AU145" s="9" t="str">
        <f>IF($AF145="","",VLOOKUP($AF145,NANS取り込みシート!$A:$P,16,FALSE))</f>
        <v/>
      </c>
      <c r="AV145" s="2" t="str">
        <f>IF(データとりまとめシート!$E155="","",データとりまとめシート!$E155)</f>
        <v/>
      </c>
      <c r="AW145" s="2" t="str">
        <f>IF(データとりまとめシート!$G155="","",データとりまとめシート!$G155)</f>
        <v/>
      </c>
      <c r="AX145" s="2"/>
      <c r="AY145" s="2"/>
      <c r="AZ145" s="2" t="str">
        <f>IF(データとりまとめシート!$I155="","",データとりまとめシート!$I155)</f>
        <v/>
      </c>
      <c r="BA145" s="2" t="str">
        <f>IF(データとりまとめシート!$K155="","",データとりまとめシート!$K155)</f>
        <v/>
      </c>
      <c r="BB145" s="2"/>
      <c r="BC145" s="2"/>
    </row>
    <row r="146" spans="1:55">
      <c r="A146" s="2" t="str">
        <f>IF(選手情報入力シート!A146="","",選手情報入力シート!A146)</f>
        <v/>
      </c>
      <c r="B146" s="2" t="str">
        <f>IF($A146="","",所属情報入力シート!$A$2)</f>
        <v/>
      </c>
      <c r="C146" s="2"/>
      <c r="D146" s="2"/>
      <c r="E146" s="2" t="str">
        <f>IF($A146="","",VLOOKUP($A146,選手情報入力シート!$A$3:$M$246,2,FALSE))</f>
        <v/>
      </c>
      <c r="F146" s="2" t="str">
        <f>IF($A146="","",VLOOKUP($A146,選手情報入力シート!$A$3:$M$246,3,FALSE)&amp;" "&amp;VLOOKUP($A146,選手情報入力シート!$A$3:$M$246,4,FALSE))</f>
        <v/>
      </c>
      <c r="G146" s="2" t="str">
        <f>IF($A146="","",VLOOKUP($A146,選手情報入力シート!$A$3:$M$246,5,FALSE))</f>
        <v/>
      </c>
      <c r="H146" s="2"/>
      <c r="I146" s="2" t="str">
        <f>IF($A146="","",VLOOKUP($A146,選手情報入力シート!$A$3:$M$246,6,FALSE))</f>
        <v/>
      </c>
      <c r="J146" s="2" t="str">
        <f>IF($A146="","",VLOOKUP($A146,選手情報入力シート!$A$3:$M$246,7,FALSE))</f>
        <v/>
      </c>
      <c r="K146" s="2" t="str">
        <f>IF($A146="","",VLOOKUP($A146,選手情報入力シート!$A$3:$M$246,8,FALSE))</f>
        <v/>
      </c>
      <c r="L146" s="2" t="str">
        <f>IF($A146="","",VLOOKUP($A146,選手情報入力シート!$A$3:$M$246,9,FALSE))</f>
        <v/>
      </c>
      <c r="M146" s="2" t="str">
        <f>IF($A146="","",YEAR(VLOOKUP($A146,選手情報入力シート!$A$3:$M$246,10,FALSE)))</f>
        <v/>
      </c>
      <c r="N146" s="9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2"/>
      <c r="P146" s="2"/>
      <c r="AF146" s="2" t="str">
        <f>IF(データとりまとめシート!$A156="","",データとりまとめシート!$A156)</f>
        <v/>
      </c>
      <c r="AG146" s="2"/>
      <c r="AH146" s="2" t="str">
        <f>IF($AF146="","",VLOOKUP($AF146,NANS取り込みシート!$A:$P,2,FALSE))</f>
        <v/>
      </c>
      <c r="AI146" s="2"/>
      <c r="AJ146" s="2" t="str">
        <f>IF($AF146="","",VLOOKUP($AF146,NANS取り込みシート!$A:$P,5,FALSE))</f>
        <v/>
      </c>
      <c r="AK146" s="2" t="str">
        <f>IF($AF146="","",VLOOKUP($AF146,NANS取り込みシート!$A:$P,6,FALSE))</f>
        <v/>
      </c>
      <c r="AL146" s="2" t="str">
        <f>IF($AF146="","",VLOOKUP($AF146,NANS取り込みシート!$A:$P,7,FALSE))</f>
        <v/>
      </c>
      <c r="AM146" s="2"/>
      <c r="AN146" s="2" t="str">
        <f>IF($AF146="","",VLOOKUP($AF146,NANS取り込みシート!$A:$P,9,FALSE))</f>
        <v/>
      </c>
      <c r="AO146" s="2" t="str">
        <f>IF($AF146="","",VLOOKUP($AF146,NANS取り込みシート!$A:$P,10,FALSE))</f>
        <v/>
      </c>
      <c r="AP146" s="2" t="str">
        <f>IF($AF146="","",VLOOKUP($AF146,NANS取り込みシート!$A:$P,11,FALSE))</f>
        <v/>
      </c>
      <c r="AQ146" s="2" t="str">
        <f>IF($AF146="","",VLOOKUP($AF146,NANS取り込みシート!$A:$P,12,FALSE))</f>
        <v/>
      </c>
      <c r="AR146" s="2" t="str">
        <f>IF($AF146="","",VLOOKUP($AF146,NANS取り込みシート!$A:$P,13,FALSE))</f>
        <v/>
      </c>
      <c r="AS146" s="9" t="str">
        <f>IF($AF146="","",VLOOKUP($AF146,NANS取り込みシート!$A:$P,14,FALSE))</f>
        <v/>
      </c>
      <c r="AT146" s="2"/>
      <c r="AU146" s="9" t="str">
        <f>IF($AF146="","",VLOOKUP($AF146,NANS取り込みシート!$A:$P,16,FALSE))</f>
        <v/>
      </c>
      <c r="AV146" s="2" t="str">
        <f>IF(データとりまとめシート!$E156="","",データとりまとめシート!$E156)</f>
        <v/>
      </c>
      <c r="AW146" s="2" t="str">
        <f>IF(データとりまとめシート!$G156="","",データとりまとめシート!$G156)</f>
        <v/>
      </c>
      <c r="AX146" s="2"/>
      <c r="AY146" s="2"/>
      <c r="AZ146" s="2" t="str">
        <f>IF(データとりまとめシート!$I156="","",データとりまとめシート!$I156)</f>
        <v/>
      </c>
      <c r="BA146" s="2" t="str">
        <f>IF(データとりまとめシート!$K156="","",データとりまとめシート!$K156)</f>
        <v/>
      </c>
      <c r="BB146" s="2"/>
      <c r="BC146" s="2"/>
    </row>
    <row r="147" spans="1:55">
      <c r="A147" s="2" t="str">
        <f>IF(選手情報入力シート!A147="","",選手情報入力シート!A147)</f>
        <v/>
      </c>
      <c r="B147" s="2" t="str">
        <f>IF($A147="","",所属情報入力シート!$A$2)</f>
        <v/>
      </c>
      <c r="C147" s="2"/>
      <c r="D147" s="2"/>
      <c r="E147" s="2" t="str">
        <f>IF($A147="","",VLOOKUP($A147,選手情報入力シート!$A$3:$M$246,2,FALSE))</f>
        <v/>
      </c>
      <c r="F147" s="2" t="str">
        <f>IF($A147="","",VLOOKUP($A147,選手情報入力シート!$A$3:$M$246,3,FALSE)&amp;" "&amp;VLOOKUP($A147,選手情報入力シート!$A$3:$M$246,4,FALSE))</f>
        <v/>
      </c>
      <c r="G147" s="2" t="str">
        <f>IF($A147="","",VLOOKUP($A147,選手情報入力シート!$A$3:$M$246,5,FALSE))</f>
        <v/>
      </c>
      <c r="H147" s="2"/>
      <c r="I147" s="2" t="str">
        <f>IF($A147="","",VLOOKUP($A147,選手情報入力シート!$A$3:$M$246,6,FALSE))</f>
        <v/>
      </c>
      <c r="J147" s="2" t="str">
        <f>IF($A147="","",VLOOKUP($A147,選手情報入力シート!$A$3:$M$246,7,FALSE))</f>
        <v/>
      </c>
      <c r="K147" s="2" t="str">
        <f>IF($A147="","",VLOOKUP($A147,選手情報入力シート!$A$3:$M$246,8,FALSE))</f>
        <v/>
      </c>
      <c r="L147" s="2" t="str">
        <f>IF($A147="","",VLOOKUP($A147,選手情報入力シート!$A$3:$M$246,9,FALSE))</f>
        <v/>
      </c>
      <c r="M147" s="2" t="str">
        <f>IF($A147="","",YEAR(VLOOKUP($A147,選手情報入力シート!$A$3:$M$246,10,FALSE)))</f>
        <v/>
      </c>
      <c r="N147" s="9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2"/>
      <c r="P147" s="2"/>
      <c r="AF147" s="2" t="str">
        <f>IF(データとりまとめシート!$A157="","",データとりまとめシート!$A157)</f>
        <v/>
      </c>
      <c r="AG147" s="2"/>
      <c r="AH147" s="2" t="str">
        <f>IF($AF147="","",VLOOKUP($AF147,NANS取り込みシート!$A:$P,2,FALSE))</f>
        <v/>
      </c>
      <c r="AI147" s="2"/>
      <c r="AJ147" s="2" t="str">
        <f>IF($AF147="","",VLOOKUP($AF147,NANS取り込みシート!$A:$P,5,FALSE))</f>
        <v/>
      </c>
      <c r="AK147" s="2" t="str">
        <f>IF($AF147="","",VLOOKUP($AF147,NANS取り込みシート!$A:$P,6,FALSE))</f>
        <v/>
      </c>
      <c r="AL147" s="2" t="str">
        <f>IF($AF147="","",VLOOKUP($AF147,NANS取り込みシート!$A:$P,7,FALSE))</f>
        <v/>
      </c>
      <c r="AM147" s="2"/>
      <c r="AN147" s="2" t="str">
        <f>IF($AF147="","",VLOOKUP($AF147,NANS取り込みシート!$A:$P,9,FALSE))</f>
        <v/>
      </c>
      <c r="AO147" s="2" t="str">
        <f>IF($AF147="","",VLOOKUP($AF147,NANS取り込みシート!$A:$P,10,FALSE))</f>
        <v/>
      </c>
      <c r="AP147" s="2" t="str">
        <f>IF($AF147="","",VLOOKUP($AF147,NANS取り込みシート!$A:$P,11,FALSE))</f>
        <v/>
      </c>
      <c r="AQ147" s="2" t="str">
        <f>IF($AF147="","",VLOOKUP($AF147,NANS取り込みシート!$A:$P,12,FALSE))</f>
        <v/>
      </c>
      <c r="AR147" s="2" t="str">
        <f>IF($AF147="","",VLOOKUP($AF147,NANS取り込みシート!$A:$P,13,FALSE))</f>
        <v/>
      </c>
      <c r="AS147" s="9" t="str">
        <f>IF($AF147="","",VLOOKUP($AF147,NANS取り込みシート!$A:$P,14,FALSE))</f>
        <v/>
      </c>
      <c r="AT147" s="2"/>
      <c r="AU147" s="9" t="str">
        <f>IF($AF147="","",VLOOKUP($AF147,NANS取り込みシート!$A:$P,16,FALSE))</f>
        <v/>
      </c>
      <c r="AV147" s="2" t="str">
        <f>IF(データとりまとめシート!$E157="","",データとりまとめシート!$E157)</f>
        <v/>
      </c>
      <c r="AW147" s="2" t="str">
        <f>IF(データとりまとめシート!$G157="","",データとりまとめシート!$G157)</f>
        <v/>
      </c>
      <c r="AX147" s="2"/>
      <c r="AY147" s="2"/>
      <c r="AZ147" s="2" t="str">
        <f>IF(データとりまとめシート!$I157="","",データとりまとめシート!$I157)</f>
        <v/>
      </c>
      <c r="BA147" s="2" t="str">
        <f>IF(データとりまとめシート!$K157="","",データとりまとめシート!$K157)</f>
        <v/>
      </c>
      <c r="BB147" s="2"/>
      <c r="BC147" s="2"/>
    </row>
    <row r="148" spans="1:55">
      <c r="A148" s="2" t="str">
        <f>IF(選手情報入力シート!A148="","",選手情報入力シート!A148)</f>
        <v/>
      </c>
      <c r="B148" s="2" t="str">
        <f>IF($A148="","",所属情報入力シート!$A$2)</f>
        <v/>
      </c>
      <c r="C148" s="2"/>
      <c r="D148" s="2"/>
      <c r="E148" s="2" t="str">
        <f>IF($A148="","",VLOOKUP($A148,選手情報入力シート!$A$3:$M$246,2,FALSE))</f>
        <v/>
      </c>
      <c r="F148" s="2" t="str">
        <f>IF($A148="","",VLOOKUP($A148,選手情報入力シート!$A$3:$M$246,3,FALSE)&amp;" "&amp;VLOOKUP($A148,選手情報入力シート!$A$3:$M$246,4,FALSE))</f>
        <v/>
      </c>
      <c r="G148" s="2" t="str">
        <f>IF($A148="","",VLOOKUP($A148,選手情報入力シート!$A$3:$M$246,5,FALSE))</f>
        <v/>
      </c>
      <c r="H148" s="2"/>
      <c r="I148" s="2" t="str">
        <f>IF($A148="","",VLOOKUP($A148,選手情報入力シート!$A$3:$M$246,6,FALSE))</f>
        <v/>
      </c>
      <c r="J148" s="2" t="str">
        <f>IF($A148="","",VLOOKUP($A148,選手情報入力シート!$A$3:$M$246,7,FALSE))</f>
        <v/>
      </c>
      <c r="K148" s="2" t="str">
        <f>IF($A148="","",VLOOKUP($A148,選手情報入力シート!$A$3:$M$246,8,FALSE))</f>
        <v/>
      </c>
      <c r="L148" s="2" t="str">
        <f>IF($A148="","",VLOOKUP($A148,選手情報入力シート!$A$3:$M$246,9,FALSE))</f>
        <v/>
      </c>
      <c r="M148" s="2" t="str">
        <f>IF($A148="","",YEAR(VLOOKUP($A148,選手情報入力シート!$A$3:$M$246,10,FALSE)))</f>
        <v/>
      </c>
      <c r="N148" s="9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2"/>
      <c r="P148" s="2"/>
      <c r="AF148" s="2" t="str">
        <f>IF(データとりまとめシート!$A158="","",データとりまとめシート!$A158)</f>
        <v/>
      </c>
      <c r="AG148" s="2"/>
      <c r="AH148" s="2" t="str">
        <f>IF($AF148="","",VLOOKUP($AF148,NANS取り込みシート!$A:$P,2,FALSE))</f>
        <v/>
      </c>
      <c r="AI148" s="2"/>
      <c r="AJ148" s="2" t="str">
        <f>IF($AF148="","",VLOOKUP($AF148,NANS取り込みシート!$A:$P,5,FALSE))</f>
        <v/>
      </c>
      <c r="AK148" s="2" t="str">
        <f>IF($AF148="","",VLOOKUP($AF148,NANS取り込みシート!$A:$P,6,FALSE))</f>
        <v/>
      </c>
      <c r="AL148" s="2" t="str">
        <f>IF($AF148="","",VLOOKUP($AF148,NANS取り込みシート!$A:$P,7,FALSE))</f>
        <v/>
      </c>
      <c r="AM148" s="2"/>
      <c r="AN148" s="2" t="str">
        <f>IF($AF148="","",VLOOKUP($AF148,NANS取り込みシート!$A:$P,9,FALSE))</f>
        <v/>
      </c>
      <c r="AO148" s="2" t="str">
        <f>IF($AF148="","",VLOOKUP($AF148,NANS取り込みシート!$A:$P,10,FALSE))</f>
        <v/>
      </c>
      <c r="AP148" s="2" t="str">
        <f>IF($AF148="","",VLOOKUP($AF148,NANS取り込みシート!$A:$P,11,FALSE))</f>
        <v/>
      </c>
      <c r="AQ148" s="2" t="str">
        <f>IF($AF148="","",VLOOKUP($AF148,NANS取り込みシート!$A:$P,12,FALSE))</f>
        <v/>
      </c>
      <c r="AR148" s="2" t="str">
        <f>IF($AF148="","",VLOOKUP($AF148,NANS取り込みシート!$A:$P,13,FALSE))</f>
        <v/>
      </c>
      <c r="AS148" s="9" t="str">
        <f>IF($AF148="","",VLOOKUP($AF148,NANS取り込みシート!$A:$P,14,FALSE))</f>
        <v/>
      </c>
      <c r="AT148" s="2"/>
      <c r="AU148" s="9" t="str">
        <f>IF($AF148="","",VLOOKUP($AF148,NANS取り込みシート!$A:$P,16,FALSE))</f>
        <v/>
      </c>
      <c r="AV148" s="2" t="str">
        <f>IF(データとりまとめシート!$E158="","",データとりまとめシート!$E158)</f>
        <v/>
      </c>
      <c r="AW148" s="2" t="str">
        <f>IF(データとりまとめシート!$G158="","",データとりまとめシート!$G158)</f>
        <v/>
      </c>
      <c r="AX148" s="2"/>
      <c r="AY148" s="2"/>
      <c r="AZ148" s="2" t="str">
        <f>IF(データとりまとめシート!$I158="","",データとりまとめシート!$I158)</f>
        <v/>
      </c>
      <c r="BA148" s="2" t="str">
        <f>IF(データとりまとめシート!$K158="","",データとりまとめシート!$K158)</f>
        <v/>
      </c>
      <c r="BB148" s="2"/>
      <c r="BC148" s="2"/>
    </row>
    <row r="149" spans="1:55">
      <c r="A149" s="2" t="str">
        <f>IF(選手情報入力シート!A149="","",選手情報入力シート!A149)</f>
        <v/>
      </c>
      <c r="B149" s="2" t="str">
        <f>IF($A149="","",所属情報入力シート!$A$2)</f>
        <v/>
      </c>
      <c r="C149" s="2"/>
      <c r="D149" s="2"/>
      <c r="E149" s="2" t="str">
        <f>IF($A149="","",VLOOKUP($A149,選手情報入力シート!$A$3:$M$246,2,FALSE))</f>
        <v/>
      </c>
      <c r="F149" s="2" t="str">
        <f>IF($A149="","",VLOOKUP($A149,選手情報入力シート!$A$3:$M$246,3,FALSE)&amp;" "&amp;VLOOKUP($A149,選手情報入力シート!$A$3:$M$246,4,FALSE))</f>
        <v/>
      </c>
      <c r="G149" s="2" t="str">
        <f>IF($A149="","",VLOOKUP($A149,選手情報入力シート!$A$3:$M$246,5,FALSE))</f>
        <v/>
      </c>
      <c r="H149" s="2"/>
      <c r="I149" s="2" t="str">
        <f>IF($A149="","",VLOOKUP($A149,選手情報入力シート!$A$3:$M$246,6,FALSE))</f>
        <v/>
      </c>
      <c r="J149" s="2" t="str">
        <f>IF($A149="","",VLOOKUP($A149,選手情報入力シート!$A$3:$M$246,7,FALSE))</f>
        <v/>
      </c>
      <c r="K149" s="2" t="str">
        <f>IF($A149="","",VLOOKUP($A149,選手情報入力シート!$A$3:$M$246,8,FALSE))</f>
        <v/>
      </c>
      <c r="L149" s="2" t="str">
        <f>IF($A149="","",VLOOKUP($A149,選手情報入力シート!$A$3:$M$246,9,FALSE))</f>
        <v/>
      </c>
      <c r="M149" s="2" t="str">
        <f>IF($A149="","",YEAR(VLOOKUP($A149,選手情報入力シート!$A$3:$M$246,10,FALSE)))</f>
        <v/>
      </c>
      <c r="N149" s="9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2"/>
      <c r="P149" s="2"/>
      <c r="AF149" s="2" t="str">
        <f>IF(データとりまとめシート!$A159="","",データとりまとめシート!$A159)</f>
        <v/>
      </c>
      <c r="AG149" s="2"/>
      <c r="AH149" s="2" t="str">
        <f>IF($AF149="","",VLOOKUP($AF149,NANS取り込みシート!$A:$P,2,FALSE))</f>
        <v/>
      </c>
      <c r="AI149" s="2"/>
      <c r="AJ149" s="2" t="str">
        <f>IF($AF149="","",VLOOKUP($AF149,NANS取り込みシート!$A:$P,5,FALSE))</f>
        <v/>
      </c>
      <c r="AK149" s="2" t="str">
        <f>IF($AF149="","",VLOOKUP($AF149,NANS取り込みシート!$A:$P,6,FALSE))</f>
        <v/>
      </c>
      <c r="AL149" s="2" t="str">
        <f>IF($AF149="","",VLOOKUP($AF149,NANS取り込みシート!$A:$P,7,FALSE))</f>
        <v/>
      </c>
      <c r="AM149" s="2"/>
      <c r="AN149" s="2" t="str">
        <f>IF($AF149="","",VLOOKUP($AF149,NANS取り込みシート!$A:$P,9,FALSE))</f>
        <v/>
      </c>
      <c r="AO149" s="2" t="str">
        <f>IF($AF149="","",VLOOKUP($AF149,NANS取り込みシート!$A:$P,10,FALSE))</f>
        <v/>
      </c>
      <c r="AP149" s="2" t="str">
        <f>IF($AF149="","",VLOOKUP($AF149,NANS取り込みシート!$A:$P,11,FALSE))</f>
        <v/>
      </c>
      <c r="AQ149" s="2" t="str">
        <f>IF($AF149="","",VLOOKUP($AF149,NANS取り込みシート!$A:$P,12,FALSE))</f>
        <v/>
      </c>
      <c r="AR149" s="2" t="str">
        <f>IF($AF149="","",VLOOKUP($AF149,NANS取り込みシート!$A:$P,13,FALSE))</f>
        <v/>
      </c>
      <c r="AS149" s="9" t="str">
        <f>IF($AF149="","",VLOOKUP($AF149,NANS取り込みシート!$A:$P,14,FALSE))</f>
        <v/>
      </c>
      <c r="AT149" s="2"/>
      <c r="AU149" s="9" t="str">
        <f>IF($AF149="","",VLOOKUP($AF149,NANS取り込みシート!$A:$P,16,FALSE))</f>
        <v/>
      </c>
      <c r="AV149" s="2" t="str">
        <f>IF(データとりまとめシート!$E159="","",データとりまとめシート!$E159)</f>
        <v/>
      </c>
      <c r="AW149" s="2" t="str">
        <f>IF(データとりまとめシート!$G159="","",データとりまとめシート!$G159)</f>
        <v/>
      </c>
      <c r="AX149" s="2"/>
      <c r="AY149" s="2"/>
      <c r="AZ149" s="2" t="str">
        <f>IF(データとりまとめシート!$I159="","",データとりまとめシート!$I159)</f>
        <v/>
      </c>
      <c r="BA149" s="2" t="str">
        <f>IF(データとりまとめシート!$K159="","",データとりまとめシート!$K159)</f>
        <v/>
      </c>
      <c r="BB149" s="2"/>
      <c r="BC149" s="2"/>
    </row>
    <row r="150" spans="1:55">
      <c r="A150" s="2" t="str">
        <f>IF(選手情報入力シート!A150="","",選手情報入力シート!A150)</f>
        <v/>
      </c>
      <c r="B150" s="2" t="str">
        <f>IF($A150="","",所属情報入力シート!$A$2)</f>
        <v/>
      </c>
      <c r="C150" s="2"/>
      <c r="D150" s="2"/>
      <c r="E150" s="2" t="str">
        <f>IF($A150="","",VLOOKUP($A150,選手情報入力シート!$A$3:$M$246,2,FALSE))</f>
        <v/>
      </c>
      <c r="F150" s="2" t="str">
        <f>IF($A150="","",VLOOKUP($A150,選手情報入力シート!$A$3:$M$246,3,FALSE)&amp;" "&amp;VLOOKUP($A150,選手情報入力シート!$A$3:$M$246,4,FALSE))</f>
        <v/>
      </c>
      <c r="G150" s="2" t="str">
        <f>IF($A150="","",VLOOKUP($A150,選手情報入力シート!$A$3:$M$246,5,FALSE))</f>
        <v/>
      </c>
      <c r="H150" s="2"/>
      <c r="I150" s="2" t="str">
        <f>IF($A150="","",VLOOKUP($A150,選手情報入力シート!$A$3:$M$246,6,FALSE))</f>
        <v/>
      </c>
      <c r="J150" s="2" t="str">
        <f>IF($A150="","",VLOOKUP($A150,選手情報入力シート!$A$3:$M$246,7,FALSE))</f>
        <v/>
      </c>
      <c r="K150" s="2" t="str">
        <f>IF($A150="","",VLOOKUP($A150,選手情報入力シート!$A$3:$M$246,8,FALSE))</f>
        <v/>
      </c>
      <c r="L150" s="2" t="str">
        <f>IF($A150="","",VLOOKUP($A150,選手情報入力シート!$A$3:$M$246,9,FALSE))</f>
        <v/>
      </c>
      <c r="M150" s="2" t="str">
        <f>IF($A150="","",YEAR(VLOOKUP($A150,選手情報入力シート!$A$3:$M$246,10,FALSE)))</f>
        <v/>
      </c>
      <c r="N150" s="9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2"/>
      <c r="P150" s="2"/>
      <c r="AF150" s="2" t="str">
        <f>IF(データとりまとめシート!$A160="","",データとりまとめシート!$A160)</f>
        <v/>
      </c>
      <c r="AG150" s="2"/>
      <c r="AH150" s="2" t="str">
        <f>IF($AF150="","",VLOOKUP($AF150,NANS取り込みシート!$A:$P,2,FALSE))</f>
        <v/>
      </c>
      <c r="AI150" s="2"/>
      <c r="AJ150" s="2" t="str">
        <f>IF($AF150="","",VLOOKUP($AF150,NANS取り込みシート!$A:$P,5,FALSE))</f>
        <v/>
      </c>
      <c r="AK150" s="2" t="str">
        <f>IF($AF150="","",VLOOKUP($AF150,NANS取り込みシート!$A:$P,6,FALSE))</f>
        <v/>
      </c>
      <c r="AL150" s="2" t="str">
        <f>IF($AF150="","",VLOOKUP($AF150,NANS取り込みシート!$A:$P,7,FALSE))</f>
        <v/>
      </c>
      <c r="AM150" s="2"/>
      <c r="AN150" s="2" t="str">
        <f>IF($AF150="","",VLOOKUP($AF150,NANS取り込みシート!$A:$P,9,FALSE))</f>
        <v/>
      </c>
      <c r="AO150" s="2" t="str">
        <f>IF($AF150="","",VLOOKUP($AF150,NANS取り込みシート!$A:$P,10,FALSE))</f>
        <v/>
      </c>
      <c r="AP150" s="2" t="str">
        <f>IF($AF150="","",VLOOKUP($AF150,NANS取り込みシート!$A:$P,11,FALSE))</f>
        <v/>
      </c>
      <c r="AQ150" s="2" t="str">
        <f>IF($AF150="","",VLOOKUP($AF150,NANS取り込みシート!$A:$P,12,FALSE))</f>
        <v/>
      </c>
      <c r="AR150" s="2" t="str">
        <f>IF($AF150="","",VLOOKUP($AF150,NANS取り込みシート!$A:$P,13,FALSE))</f>
        <v/>
      </c>
      <c r="AS150" s="9" t="str">
        <f>IF($AF150="","",VLOOKUP($AF150,NANS取り込みシート!$A:$P,14,FALSE))</f>
        <v/>
      </c>
      <c r="AT150" s="2"/>
      <c r="AU150" s="9" t="str">
        <f>IF($AF150="","",VLOOKUP($AF150,NANS取り込みシート!$A:$P,16,FALSE))</f>
        <v/>
      </c>
      <c r="AV150" s="2" t="str">
        <f>IF(データとりまとめシート!$E160="","",データとりまとめシート!$E160)</f>
        <v/>
      </c>
      <c r="AW150" s="2" t="str">
        <f>IF(データとりまとめシート!$G160="","",データとりまとめシート!$G160)</f>
        <v/>
      </c>
      <c r="AX150" s="2"/>
      <c r="AY150" s="2"/>
      <c r="AZ150" s="2" t="str">
        <f>IF(データとりまとめシート!$I160="","",データとりまとめシート!$I160)</f>
        <v/>
      </c>
      <c r="BA150" s="2" t="str">
        <f>IF(データとりまとめシート!$K160="","",データとりまとめシート!$K160)</f>
        <v/>
      </c>
      <c r="BB150" s="2"/>
      <c r="BC150" s="2"/>
    </row>
    <row r="151" spans="1:55">
      <c r="A151" s="2" t="str">
        <f>IF(選手情報入力シート!A151="","",選手情報入力シート!A151)</f>
        <v/>
      </c>
      <c r="B151" s="2" t="str">
        <f>IF($A151="","",所属情報入力シート!$A$2)</f>
        <v/>
      </c>
      <c r="C151" s="2"/>
      <c r="D151" s="2"/>
      <c r="E151" s="2" t="str">
        <f>IF($A151="","",VLOOKUP($A151,選手情報入力シート!$A$3:$M$246,2,FALSE))</f>
        <v/>
      </c>
      <c r="F151" s="2" t="str">
        <f>IF($A151="","",VLOOKUP($A151,選手情報入力シート!$A$3:$M$246,3,FALSE)&amp;" "&amp;VLOOKUP($A151,選手情報入力シート!$A$3:$M$246,4,FALSE))</f>
        <v/>
      </c>
      <c r="G151" s="2" t="str">
        <f>IF($A151="","",VLOOKUP($A151,選手情報入力シート!$A$3:$M$246,5,FALSE))</f>
        <v/>
      </c>
      <c r="H151" s="2"/>
      <c r="I151" s="2" t="str">
        <f>IF($A151="","",VLOOKUP($A151,選手情報入力シート!$A$3:$M$246,6,FALSE))</f>
        <v/>
      </c>
      <c r="J151" s="2" t="str">
        <f>IF($A151="","",VLOOKUP($A151,選手情報入力シート!$A$3:$M$246,7,FALSE))</f>
        <v/>
      </c>
      <c r="K151" s="2" t="str">
        <f>IF($A151="","",VLOOKUP($A151,選手情報入力シート!$A$3:$M$246,8,FALSE))</f>
        <v/>
      </c>
      <c r="L151" s="2" t="str">
        <f>IF($A151="","",VLOOKUP($A151,選手情報入力シート!$A$3:$M$246,9,FALSE))</f>
        <v/>
      </c>
      <c r="M151" s="2" t="str">
        <f>IF($A151="","",YEAR(VLOOKUP($A151,選手情報入力シート!$A$3:$M$246,10,FALSE)))</f>
        <v/>
      </c>
      <c r="N151" s="9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2"/>
      <c r="P151" s="2"/>
      <c r="AF151" s="2" t="str">
        <f>IF(データとりまとめシート!$A161="","",データとりまとめシート!$A161)</f>
        <v/>
      </c>
      <c r="AG151" s="2"/>
      <c r="AH151" s="2" t="str">
        <f>IF($AF151="","",VLOOKUP($AF151,NANS取り込みシート!$A:$P,2,FALSE))</f>
        <v/>
      </c>
      <c r="AI151" s="2"/>
      <c r="AJ151" s="2" t="str">
        <f>IF($AF151="","",VLOOKUP($AF151,NANS取り込みシート!$A:$P,5,FALSE))</f>
        <v/>
      </c>
      <c r="AK151" s="2" t="str">
        <f>IF($AF151="","",VLOOKUP($AF151,NANS取り込みシート!$A:$P,6,FALSE))</f>
        <v/>
      </c>
      <c r="AL151" s="2" t="str">
        <f>IF($AF151="","",VLOOKUP($AF151,NANS取り込みシート!$A:$P,7,FALSE))</f>
        <v/>
      </c>
      <c r="AM151" s="2"/>
      <c r="AN151" s="2" t="str">
        <f>IF($AF151="","",VLOOKUP($AF151,NANS取り込みシート!$A:$P,9,FALSE))</f>
        <v/>
      </c>
      <c r="AO151" s="2" t="str">
        <f>IF($AF151="","",VLOOKUP($AF151,NANS取り込みシート!$A:$P,10,FALSE))</f>
        <v/>
      </c>
      <c r="AP151" s="2" t="str">
        <f>IF($AF151="","",VLOOKUP($AF151,NANS取り込みシート!$A:$P,11,FALSE))</f>
        <v/>
      </c>
      <c r="AQ151" s="2" t="str">
        <f>IF($AF151="","",VLOOKUP($AF151,NANS取り込みシート!$A:$P,12,FALSE))</f>
        <v/>
      </c>
      <c r="AR151" s="2" t="str">
        <f>IF($AF151="","",VLOOKUP($AF151,NANS取り込みシート!$A:$P,13,FALSE))</f>
        <v/>
      </c>
      <c r="AS151" s="9" t="str">
        <f>IF($AF151="","",VLOOKUP($AF151,NANS取り込みシート!$A:$P,14,FALSE))</f>
        <v/>
      </c>
      <c r="AT151" s="2"/>
      <c r="AU151" s="9" t="str">
        <f>IF($AF151="","",VLOOKUP($AF151,NANS取り込みシート!$A:$P,16,FALSE))</f>
        <v/>
      </c>
      <c r="AV151" s="2" t="str">
        <f>IF(データとりまとめシート!$E161="","",データとりまとめシート!$E161)</f>
        <v/>
      </c>
      <c r="AW151" s="2" t="str">
        <f>IF(データとりまとめシート!$G161="","",データとりまとめシート!$G161)</f>
        <v/>
      </c>
      <c r="AX151" s="2"/>
      <c r="AY151" s="2"/>
      <c r="AZ151" s="2" t="str">
        <f>IF(データとりまとめシート!$I161="","",データとりまとめシート!$I161)</f>
        <v/>
      </c>
      <c r="BA151" s="2" t="str">
        <f>IF(データとりまとめシート!$K161="","",データとりまとめシート!$K161)</f>
        <v/>
      </c>
      <c r="BB151" s="2"/>
      <c r="BC151" s="2"/>
    </row>
    <row r="152" spans="1:55">
      <c r="A152" s="2" t="str">
        <f>IF(選手情報入力シート!A152="","",選手情報入力シート!A152)</f>
        <v/>
      </c>
      <c r="B152" s="2" t="str">
        <f>IF($A152="","",所属情報入力シート!$A$2)</f>
        <v/>
      </c>
      <c r="C152" s="2"/>
      <c r="D152" s="2"/>
      <c r="E152" s="2" t="str">
        <f>IF($A152="","",VLOOKUP($A152,選手情報入力シート!$A$3:$M$246,2,FALSE))</f>
        <v/>
      </c>
      <c r="F152" s="2" t="str">
        <f>IF($A152="","",VLOOKUP($A152,選手情報入力シート!$A$3:$M$246,3,FALSE)&amp;" "&amp;VLOOKUP($A152,選手情報入力シート!$A$3:$M$246,4,FALSE))</f>
        <v/>
      </c>
      <c r="G152" s="2" t="str">
        <f>IF($A152="","",VLOOKUP($A152,選手情報入力シート!$A$3:$M$246,5,FALSE))</f>
        <v/>
      </c>
      <c r="H152" s="2"/>
      <c r="I152" s="2" t="str">
        <f>IF($A152="","",VLOOKUP($A152,選手情報入力シート!$A$3:$M$246,6,FALSE))</f>
        <v/>
      </c>
      <c r="J152" s="2" t="str">
        <f>IF($A152="","",VLOOKUP($A152,選手情報入力シート!$A$3:$M$246,7,FALSE))</f>
        <v/>
      </c>
      <c r="K152" s="2" t="str">
        <f>IF($A152="","",VLOOKUP($A152,選手情報入力シート!$A$3:$M$246,8,FALSE))</f>
        <v/>
      </c>
      <c r="L152" s="2" t="str">
        <f>IF($A152="","",VLOOKUP($A152,選手情報入力シート!$A$3:$M$246,9,FALSE))</f>
        <v/>
      </c>
      <c r="M152" s="2" t="str">
        <f>IF($A152="","",YEAR(VLOOKUP($A152,選手情報入力シート!$A$3:$M$246,10,FALSE)))</f>
        <v/>
      </c>
      <c r="N152" s="9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2"/>
      <c r="P152" s="2"/>
      <c r="AF152" s="2" t="str">
        <f>IF(データとりまとめシート!$A162="","",データとりまとめシート!$A162)</f>
        <v/>
      </c>
      <c r="AG152" s="2"/>
      <c r="AH152" s="2" t="str">
        <f>IF($AF152="","",VLOOKUP($AF152,NANS取り込みシート!$A:$P,2,FALSE))</f>
        <v/>
      </c>
      <c r="AI152" s="2"/>
      <c r="AJ152" s="2" t="str">
        <f>IF($AF152="","",VLOOKUP($AF152,NANS取り込みシート!$A:$P,5,FALSE))</f>
        <v/>
      </c>
      <c r="AK152" s="2" t="str">
        <f>IF($AF152="","",VLOOKUP($AF152,NANS取り込みシート!$A:$P,6,FALSE))</f>
        <v/>
      </c>
      <c r="AL152" s="2" t="str">
        <f>IF($AF152="","",VLOOKUP($AF152,NANS取り込みシート!$A:$P,7,FALSE))</f>
        <v/>
      </c>
      <c r="AM152" s="2"/>
      <c r="AN152" s="2" t="str">
        <f>IF($AF152="","",VLOOKUP($AF152,NANS取り込みシート!$A:$P,9,FALSE))</f>
        <v/>
      </c>
      <c r="AO152" s="2" t="str">
        <f>IF($AF152="","",VLOOKUP($AF152,NANS取り込みシート!$A:$P,10,FALSE))</f>
        <v/>
      </c>
      <c r="AP152" s="2" t="str">
        <f>IF($AF152="","",VLOOKUP($AF152,NANS取り込みシート!$A:$P,11,FALSE))</f>
        <v/>
      </c>
      <c r="AQ152" s="2" t="str">
        <f>IF($AF152="","",VLOOKUP($AF152,NANS取り込みシート!$A:$P,12,FALSE))</f>
        <v/>
      </c>
      <c r="AR152" s="2" t="str">
        <f>IF($AF152="","",VLOOKUP($AF152,NANS取り込みシート!$A:$P,13,FALSE))</f>
        <v/>
      </c>
      <c r="AS152" s="9" t="str">
        <f>IF($AF152="","",VLOOKUP($AF152,NANS取り込みシート!$A:$P,14,FALSE))</f>
        <v/>
      </c>
      <c r="AT152" s="2"/>
      <c r="AU152" s="9" t="str">
        <f>IF($AF152="","",VLOOKUP($AF152,NANS取り込みシート!$A:$P,16,FALSE))</f>
        <v/>
      </c>
      <c r="AV152" s="2" t="str">
        <f>IF(データとりまとめシート!$E162="","",データとりまとめシート!$E162)</f>
        <v/>
      </c>
      <c r="AW152" s="2" t="str">
        <f>IF(データとりまとめシート!$G162="","",データとりまとめシート!$G162)</f>
        <v/>
      </c>
      <c r="AX152" s="2"/>
      <c r="AY152" s="2"/>
      <c r="AZ152" s="2" t="str">
        <f>IF(データとりまとめシート!$I162="","",データとりまとめシート!$I162)</f>
        <v/>
      </c>
      <c r="BA152" s="2" t="str">
        <f>IF(データとりまとめシート!$K162="","",データとりまとめシート!$K162)</f>
        <v/>
      </c>
      <c r="BB152" s="2"/>
      <c r="BC152" s="2"/>
    </row>
    <row r="153" spans="1:55">
      <c r="A153" s="2" t="str">
        <f>IF(選手情報入力シート!A153="","",選手情報入力シート!A153)</f>
        <v/>
      </c>
      <c r="B153" s="2" t="str">
        <f>IF($A153="","",所属情報入力シート!$A$2)</f>
        <v/>
      </c>
      <c r="C153" s="2"/>
      <c r="D153" s="2"/>
      <c r="E153" s="2" t="str">
        <f>IF($A153="","",VLOOKUP($A153,選手情報入力シート!$A$3:$M$246,2,FALSE))</f>
        <v/>
      </c>
      <c r="F153" s="2" t="str">
        <f>IF($A153="","",VLOOKUP($A153,選手情報入力シート!$A$3:$M$246,3,FALSE)&amp;" "&amp;VLOOKUP($A153,選手情報入力シート!$A$3:$M$246,4,FALSE))</f>
        <v/>
      </c>
      <c r="G153" s="2" t="str">
        <f>IF($A153="","",VLOOKUP($A153,選手情報入力シート!$A$3:$M$246,5,FALSE))</f>
        <v/>
      </c>
      <c r="H153" s="2"/>
      <c r="I153" s="2" t="str">
        <f>IF($A153="","",VLOOKUP($A153,選手情報入力シート!$A$3:$M$246,6,FALSE))</f>
        <v/>
      </c>
      <c r="J153" s="2" t="str">
        <f>IF($A153="","",VLOOKUP($A153,選手情報入力シート!$A$3:$M$246,7,FALSE))</f>
        <v/>
      </c>
      <c r="K153" s="2" t="str">
        <f>IF($A153="","",VLOOKUP($A153,選手情報入力シート!$A$3:$M$246,8,FALSE))</f>
        <v/>
      </c>
      <c r="L153" s="2" t="str">
        <f>IF($A153="","",VLOOKUP($A153,選手情報入力シート!$A$3:$M$246,9,FALSE))</f>
        <v/>
      </c>
      <c r="M153" s="2" t="str">
        <f>IF($A153="","",YEAR(VLOOKUP($A153,選手情報入力シート!$A$3:$M$246,10,FALSE)))</f>
        <v/>
      </c>
      <c r="N153" s="9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2"/>
      <c r="P153" s="2"/>
      <c r="AF153" s="2" t="str">
        <f>IF(データとりまとめシート!$A163="","",データとりまとめシート!$A163)</f>
        <v/>
      </c>
      <c r="AG153" s="2"/>
      <c r="AH153" s="2" t="str">
        <f>IF($AF153="","",VLOOKUP($AF153,NANS取り込みシート!$A:$P,2,FALSE))</f>
        <v/>
      </c>
      <c r="AI153" s="2"/>
      <c r="AJ153" s="2" t="str">
        <f>IF($AF153="","",VLOOKUP($AF153,NANS取り込みシート!$A:$P,5,FALSE))</f>
        <v/>
      </c>
      <c r="AK153" s="2" t="str">
        <f>IF($AF153="","",VLOOKUP($AF153,NANS取り込みシート!$A:$P,6,FALSE))</f>
        <v/>
      </c>
      <c r="AL153" s="2" t="str">
        <f>IF($AF153="","",VLOOKUP($AF153,NANS取り込みシート!$A:$P,7,FALSE))</f>
        <v/>
      </c>
      <c r="AM153" s="2"/>
      <c r="AN153" s="2" t="str">
        <f>IF($AF153="","",VLOOKUP($AF153,NANS取り込みシート!$A:$P,9,FALSE))</f>
        <v/>
      </c>
      <c r="AO153" s="2" t="str">
        <f>IF($AF153="","",VLOOKUP($AF153,NANS取り込みシート!$A:$P,10,FALSE))</f>
        <v/>
      </c>
      <c r="AP153" s="2" t="str">
        <f>IF($AF153="","",VLOOKUP($AF153,NANS取り込みシート!$A:$P,11,FALSE))</f>
        <v/>
      </c>
      <c r="AQ153" s="2" t="str">
        <f>IF($AF153="","",VLOOKUP($AF153,NANS取り込みシート!$A:$P,12,FALSE))</f>
        <v/>
      </c>
      <c r="AR153" s="2" t="str">
        <f>IF($AF153="","",VLOOKUP($AF153,NANS取り込みシート!$A:$P,13,FALSE))</f>
        <v/>
      </c>
      <c r="AS153" s="9" t="str">
        <f>IF($AF153="","",VLOOKUP($AF153,NANS取り込みシート!$A:$P,14,FALSE))</f>
        <v/>
      </c>
      <c r="AT153" s="2"/>
      <c r="AU153" s="9" t="str">
        <f>IF($AF153="","",VLOOKUP($AF153,NANS取り込みシート!$A:$P,16,FALSE))</f>
        <v/>
      </c>
      <c r="AV153" s="2" t="str">
        <f>IF(データとりまとめシート!$E163="","",データとりまとめシート!$E163)</f>
        <v/>
      </c>
      <c r="AW153" s="2" t="str">
        <f>IF(データとりまとめシート!$G163="","",データとりまとめシート!$G163)</f>
        <v/>
      </c>
      <c r="AX153" s="2"/>
      <c r="AY153" s="2"/>
      <c r="AZ153" s="2" t="str">
        <f>IF(データとりまとめシート!$I163="","",データとりまとめシート!$I163)</f>
        <v/>
      </c>
      <c r="BA153" s="2" t="str">
        <f>IF(データとりまとめシート!$K163="","",データとりまとめシート!$K163)</f>
        <v/>
      </c>
      <c r="BB153" s="2"/>
      <c r="BC153" s="2"/>
    </row>
    <row r="154" spans="1:55">
      <c r="A154" s="2" t="str">
        <f>IF(選手情報入力シート!A154="","",選手情報入力シート!A154)</f>
        <v/>
      </c>
      <c r="B154" s="2" t="str">
        <f>IF($A154="","",所属情報入力シート!$A$2)</f>
        <v/>
      </c>
      <c r="C154" s="2"/>
      <c r="D154" s="2"/>
      <c r="E154" s="2" t="str">
        <f>IF($A154="","",VLOOKUP($A154,選手情報入力シート!$A$3:$M$246,2,FALSE))</f>
        <v/>
      </c>
      <c r="F154" s="2" t="str">
        <f>IF($A154="","",VLOOKUP($A154,選手情報入力シート!$A$3:$M$246,3,FALSE)&amp;" "&amp;VLOOKUP($A154,選手情報入力シート!$A$3:$M$246,4,FALSE))</f>
        <v/>
      </c>
      <c r="G154" s="2" t="str">
        <f>IF($A154="","",VLOOKUP($A154,選手情報入力シート!$A$3:$M$246,5,FALSE))</f>
        <v/>
      </c>
      <c r="H154" s="2"/>
      <c r="I154" s="2" t="str">
        <f>IF($A154="","",VLOOKUP($A154,選手情報入力シート!$A$3:$M$246,6,FALSE))</f>
        <v/>
      </c>
      <c r="J154" s="2" t="str">
        <f>IF($A154="","",VLOOKUP($A154,選手情報入力シート!$A$3:$M$246,7,FALSE))</f>
        <v/>
      </c>
      <c r="K154" s="2" t="str">
        <f>IF($A154="","",VLOOKUP($A154,選手情報入力シート!$A$3:$M$246,8,FALSE))</f>
        <v/>
      </c>
      <c r="L154" s="2" t="str">
        <f>IF($A154="","",VLOOKUP($A154,選手情報入力シート!$A$3:$M$246,9,FALSE))</f>
        <v/>
      </c>
      <c r="M154" s="2" t="str">
        <f>IF($A154="","",YEAR(VLOOKUP($A154,選手情報入力シート!$A$3:$M$246,10,FALSE)))</f>
        <v/>
      </c>
      <c r="N154" s="9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2"/>
      <c r="P154" s="2"/>
      <c r="AF154" s="2" t="str">
        <f>IF(データとりまとめシート!$A164="","",データとりまとめシート!$A164)</f>
        <v/>
      </c>
      <c r="AG154" s="2"/>
      <c r="AH154" s="2" t="str">
        <f>IF($AF154="","",VLOOKUP($AF154,NANS取り込みシート!$A:$P,2,FALSE))</f>
        <v/>
      </c>
      <c r="AI154" s="2"/>
      <c r="AJ154" s="2" t="str">
        <f>IF($AF154="","",VLOOKUP($AF154,NANS取り込みシート!$A:$P,5,FALSE))</f>
        <v/>
      </c>
      <c r="AK154" s="2" t="str">
        <f>IF($AF154="","",VLOOKUP($AF154,NANS取り込みシート!$A:$P,6,FALSE))</f>
        <v/>
      </c>
      <c r="AL154" s="2" t="str">
        <f>IF($AF154="","",VLOOKUP($AF154,NANS取り込みシート!$A:$P,7,FALSE))</f>
        <v/>
      </c>
      <c r="AM154" s="2"/>
      <c r="AN154" s="2" t="str">
        <f>IF($AF154="","",VLOOKUP($AF154,NANS取り込みシート!$A:$P,9,FALSE))</f>
        <v/>
      </c>
      <c r="AO154" s="2" t="str">
        <f>IF($AF154="","",VLOOKUP($AF154,NANS取り込みシート!$A:$P,10,FALSE))</f>
        <v/>
      </c>
      <c r="AP154" s="2" t="str">
        <f>IF($AF154="","",VLOOKUP($AF154,NANS取り込みシート!$A:$P,11,FALSE))</f>
        <v/>
      </c>
      <c r="AQ154" s="2" t="str">
        <f>IF($AF154="","",VLOOKUP($AF154,NANS取り込みシート!$A:$P,12,FALSE))</f>
        <v/>
      </c>
      <c r="AR154" s="2" t="str">
        <f>IF($AF154="","",VLOOKUP($AF154,NANS取り込みシート!$A:$P,13,FALSE))</f>
        <v/>
      </c>
      <c r="AS154" s="9" t="str">
        <f>IF($AF154="","",VLOOKUP($AF154,NANS取り込みシート!$A:$P,14,FALSE))</f>
        <v/>
      </c>
      <c r="AT154" s="2"/>
      <c r="AU154" s="9" t="str">
        <f>IF($AF154="","",VLOOKUP($AF154,NANS取り込みシート!$A:$P,16,FALSE))</f>
        <v/>
      </c>
      <c r="AV154" s="2" t="str">
        <f>IF(データとりまとめシート!$E164="","",データとりまとめシート!$E164)</f>
        <v/>
      </c>
      <c r="AW154" s="2" t="str">
        <f>IF(データとりまとめシート!$G164="","",データとりまとめシート!$G164)</f>
        <v/>
      </c>
      <c r="AX154" s="2"/>
      <c r="AY154" s="2"/>
      <c r="AZ154" s="2" t="str">
        <f>IF(データとりまとめシート!$I164="","",データとりまとめシート!$I164)</f>
        <v/>
      </c>
      <c r="BA154" s="2" t="str">
        <f>IF(データとりまとめシート!$K164="","",データとりまとめシート!$K164)</f>
        <v/>
      </c>
      <c r="BB154" s="2"/>
      <c r="BC154" s="2"/>
    </row>
    <row r="155" spans="1:55">
      <c r="A155" s="2" t="str">
        <f>IF(選手情報入力シート!A155="","",選手情報入力シート!A155)</f>
        <v/>
      </c>
      <c r="B155" s="2" t="str">
        <f>IF($A155="","",所属情報入力シート!$A$2)</f>
        <v/>
      </c>
      <c r="C155" s="2"/>
      <c r="D155" s="2"/>
      <c r="E155" s="2" t="str">
        <f>IF($A155="","",VLOOKUP($A155,選手情報入力シート!$A$3:$M$246,2,FALSE))</f>
        <v/>
      </c>
      <c r="F155" s="2" t="str">
        <f>IF($A155="","",VLOOKUP($A155,選手情報入力シート!$A$3:$M$246,3,FALSE)&amp;" "&amp;VLOOKUP($A155,選手情報入力シート!$A$3:$M$246,4,FALSE))</f>
        <v/>
      </c>
      <c r="G155" s="2" t="str">
        <f>IF($A155="","",VLOOKUP($A155,選手情報入力シート!$A$3:$M$246,5,FALSE))</f>
        <v/>
      </c>
      <c r="H155" s="2"/>
      <c r="I155" s="2" t="str">
        <f>IF($A155="","",VLOOKUP($A155,選手情報入力シート!$A$3:$M$246,6,FALSE))</f>
        <v/>
      </c>
      <c r="J155" s="2" t="str">
        <f>IF($A155="","",VLOOKUP($A155,選手情報入力シート!$A$3:$M$246,7,FALSE))</f>
        <v/>
      </c>
      <c r="K155" s="2" t="str">
        <f>IF($A155="","",VLOOKUP($A155,選手情報入力シート!$A$3:$M$246,8,FALSE))</f>
        <v/>
      </c>
      <c r="L155" s="2" t="str">
        <f>IF($A155="","",VLOOKUP($A155,選手情報入力シート!$A$3:$M$246,9,FALSE))</f>
        <v/>
      </c>
      <c r="M155" s="2" t="str">
        <f>IF($A155="","",YEAR(VLOOKUP($A155,選手情報入力シート!$A$3:$M$246,10,FALSE)))</f>
        <v/>
      </c>
      <c r="N155" s="9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2"/>
      <c r="P155" s="2"/>
      <c r="AF155" s="2" t="str">
        <f>IF(データとりまとめシート!$A165="","",データとりまとめシート!$A165)</f>
        <v/>
      </c>
      <c r="AG155" s="2"/>
      <c r="AH155" s="2" t="str">
        <f>IF($AF155="","",VLOOKUP($AF155,NANS取り込みシート!$A:$P,2,FALSE))</f>
        <v/>
      </c>
      <c r="AI155" s="2"/>
      <c r="AJ155" s="2" t="str">
        <f>IF($AF155="","",VLOOKUP($AF155,NANS取り込みシート!$A:$P,5,FALSE))</f>
        <v/>
      </c>
      <c r="AK155" s="2" t="str">
        <f>IF($AF155="","",VLOOKUP($AF155,NANS取り込みシート!$A:$P,6,FALSE))</f>
        <v/>
      </c>
      <c r="AL155" s="2" t="str">
        <f>IF($AF155="","",VLOOKUP($AF155,NANS取り込みシート!$A:$P,7,FALSE))</f>
        <v/>
      </c>
      <c r="AM155" s="2"/>
      <c r="AN155" s="2" t="str">
        <f>IF($AF155="","",VLOOKUP($AF155,NANS取り込みシート!$A:$P,9,FALSE))</f>
        <v/>
      </c>
      <c r="AO155" s="2" t="str">
        <f>IF($AF155="","",VLOOKUP($AF155,NANS取り込みシート!$A:$P,10,FALSE))</f>
        <v/>
      </c>
      <c r="AP155" s="2" t="str">
        <f>IF($AF155="","",VLOOKUP($AF155,NANS取り込みシート!$A:$P,11,FALSE))</f>
        <v/>
      </c>
      <c r="AQ155" s="2" t="str">
        <f>IF($AF155="","",VLOOKUP($AF155,NANS取り込みシート!$A:$P,12,FALSE))</f>
        <v/>
      </c>
      <c r="AR155" s="2" t="str">
        <f>IF($AF155="","",VLOOKUP($AF155,NANS取り込みシート!$A:$P,13,FALSE))</f>
        <v/>
      </c>
      <c r="AS155" s="9" t="str">
        <f>IF($AF155="","",VLOOKUP($AF155,NANS取り込みシート!$A:$P,14,FALSE))</f>
        <v/>
      </c>
      <c r="AT155" s="2"/>
      <c r="AU155" s="9" t="str">
        <f>IF($AF155="","",VLOOKUP($AF155,NANS取り込みシート!$A:$P,16,FALSE))</f>
        <v/>
      </c>
      <c r="AV155" s="2" t="str">
        <f>IF(データとりまとめシート!$E165="","",データとりまとめシート!$E165)</f>
        <v/>
      </c>
      <c r="AW155" s="2" t="str">
        <f>IF(データとりまとめシート!$G165="","",データとりまとめシート!$G165)</f>
        <v/>
      </c>
      <c r="AX155" s="2"/>
      <c r="AY155" s="2"/>
      <c r="AZ155" s="2" t="str">
        <f>IF(データとりまとめシート!$I165="","",データとりまとめシート!$I165)</f>
        <v/>
      </c>
      <c r="BA155" s="2" t="str">
        <f>IF(データとりまとめシート!$K165="","",データとりまとめシート!$K165)</f>
        <v/>
      </c>
      <c r="BB155" s="2"/>
      <c r="BC155" s="2"/>
    </row>
    <row r="156" spans="1:55">
      <c r="A156" s="2" t="str">
        <f>IF(選手情報入力シート!A156="","",選手情報入力シート!A156)</f>
        <v/>
      </c>
      <c r="B156" s="2" t="str">
        <f>IF($A156="","",所属情報入力シート!$A$2)</f>
        <v/>
      </c>
      <c r="C156" s="2"/>
      <c r="D156" s="2"/>
      <c r="E156" s="2" t="str">
        <f>IF($A156="","",VLOOKUP($A156,選手情報入力シート!$A$3:$M$246,2,FALSE))</f>
        <v/>
      </c>
      <c r="F156" s="2" t="str">
        <f>IF($A156="","",VLOOKUP($A156,選手情報入力シート!$A$3:$M$246,3,FALSE)&amp;" "&amp;VLOOKUP($A156,選手情報入力シート!$A$3:$M$246,4,FALSE))</f>
        <v/>
      </c>
      <c r="G156" s="2" t="str">
        <f>IF($A156="","",VLOOKUP($A156,選手情報入力シート!$A$3:$M$246,5,FALSE))</f>
        <v/>
      </c>
      <c r="H156" s="2"/>
      <c r="I156" s="2" t="str">
        <f>IF($A156="","",VLOOKUP($A156,選手情報入力シート!$A$3:$M$246,6,FALSE))</f>
        <v/>
      </c>
      <c r="J156" s="2" t="str">
        <f>IF($A156="","",VLOOKUP($A156,選手情報入力シート!$A$3:$M$246,7,FALSE))</f>
        <v/>
      </c>
      <c r="K156" s="2" t="str">
        <f>IF($A156="","",VLOOKUP($A156,選手情報入力シート!$A$3:$M$246,8,FALSE))</f>
        <v/>
      </c>
      <c r="L156" s="2" t="str">
        <f>IF($A156="","",VLOOKUP($A156,選手情報入力シート!$A$3:$M$246,9,FALSE))</f>
        <v/>
      </c>
      <c r="M156" s="2" t="str">
        <f>IF($A156="","",YEAR(VLOOKUP($A156,選手情報入力シート!$A$3:$M$246,10,FALSE)))</f>
        <v/>
      </c>
      <c r="N156" s="9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2"/>
      <c r="P156" s="2"/>
      <c r="AF156" s="2" t="str">
        <f>IF(データとりまとめシート!$A166="","",データとりまとめシート!$A166)</f>
        <v/>
      </c>
      <c r="AG156" s="2"/>
      <c r="AH156" s="2" t="str">
        <f>IF($AF156="","",VLOOKUP($AF156,NANS取り込みシート!$A:$P,2,FALSE))</f>
        <v/>
      </c>
      <c r="AI156" s="2"/>
      <c r="AJ156" s="2" t="str">
        <f>IF($AF156="","",VLOOKUP($AF156,NANS取り込みシート!$A:$P,5,FALSE))</f>
        <v/>
      </c>
      <c r="AK156" s="2" t="str">
        <f>IF($AF156="","",VLOOKUP($AF156,NANS取り込みシート!$A:$P,6,FALSE))</f>
        <v/>
      </c>
      <c r="AL156" s="2" t="str">
        <f>IF($AF156="","",VLOOKUP($AF156,NANS取り込みシート!$A:$P,7,FALSE))</f>
        <v/>
      </c>
      <c r="AM156" s="2"/>
      <c r="AN156" s="2" t="str">
        <f>IF($AF156="","",VLOOKUP($AF156,NANS取り込みシート!$A:$P,9,FALSE))</f>
        <v/>
      </c>
      <c r="AO156" s="2" t="str">
        <f>IF($AF156="","",VLOOKUP($AF156,NANS取り込みシート!$A:$P,10,FALSE))</f>
        <v/>
      </c>
      <c r="AP156" s="2" t="str">
        <f>IF($AF156="","",VLOOKUP($AF156,NANS取り込みシート!$A:$P,11,FALSE))</f>
        <v/>
      </c>
      <c r="AQ156" s="2" t="str">
        <f>IF($AF156="","",VLOOKUP($AF156,NANS取り込みシート!$A:$P,12,FALSE))</f>
        <v/>
      </c>
      <c r="AR156" s="2" t="str">
        <f>IF($AF156="","",VLOOKUP($AF156,NANS取り込みシート!$A:$P,13,FALSE))</f>
        <v/>
      </c>
      <c r="AS156" s="9" t="str">
        <f>IF($AF156="","",VLOOKUP($AF156,NANS取り込みシート!$A:$P,14,FALSE))</f>
        <v/>
      </c>
      <c r="AT156" s="2"/>
      <c r="AU156" s="9" t="str">
        <f>IF($AF156="","",VLOOKUP($AF156,NANS取り込みシート!$A:$P,16,FALSE))</f>
        <v/>
      </c>
      <c r="AV156" s="2" t="str">
        <f>IF(データとりまとめシート!$E166="","",データとりまとめシート!$E166)</f>
        <v/>
      </c>
      <c r="AW156" s="2" t="str">
        <f>IF(データとりまとめシート!$G166="","",データとりまとめシート!$G166)</f>
        <v/>
      </c>
      <c r="AX156" s="2"/>
      <c r="AY156" s="2"/>
      <c r="AZ156" s="2" t="str">
        <f>IF(データとりまとめシート!$I166="","",データとりまとめシート!$I166)</f>
        <v/>
      </c>
      <c r="BA156" s="2" t="str">
        <f>IF(データとりまとめシート!$K166="","",データとりまとめシート!$K166)</f>
        <v/>
      </c>
      <c r="BB156" s="2"/>
      <c r="BC156" s="2"/>
    </row>
    <row r="157" spans="1:55">
      <c r="A157" s="2" t="str">
        <f>IF(選手情報入力シート!A157="","",選手情報入力シート!A157)</f>
        <v/>
      </c>
      <c r="B157" s="2" t="str">
        <f>IF($A157="","",所属情報入力シート!$A$2)</f>
        <v/>
      </c>
      <c r="C157" s="2"/>
      <c r="D157" s="2"/>
      <c r="E157" s="2" t="str">
        <f>IF($A157="","",VLOOKUP($A157,選手情報入力シート!$A$3:$M$246,2,FALSE))</f>
        <v/>
      </c>
      <c r="F157" s="2" t="str">
        <f>IF($A157="","",VLOOKUP($A157,選手情報入力シート!$A$3:$M$246,3,FALSE)&amp;" "&amp;VLOOKUP($A157,選手情報入力シート!$A$3:$M$246,4,FALSE))</f>
        <v/>
      </c>
      <c r="G157" s="2" t="str">
        <f>IF($A157="","",VLOOKUP($A157,選手情報入力シート!$A$3:$M$246,5,FALSE))</f>
        <v/>
      </c>
      <c r="H157" s="2"/>
      <c r="I157" s="2" t="str">
        <f>IF($A157="","",VLOOKUP($A157,選手情報入力シート!$A$3:$M$246,6,FALSE))</f>
        <v/>
      </c>
      <c r="J157" s="2" t="str">
        <f>IF($A157="","",VLOOKUP($A157,選手情報入力シート!$A$3:$M$246,7,FALSE))</f>
        <v/>
      </c>
      <c r="K157" s="2" t="str">
        <f>IF($A157="","",VLOOKUP($A157,選手情報入力シート!$A$3:$M$246,8,FALSE))</f>
        <v/>
      </c>
      <c r="L157" s="2" t="str">
        <f>IF($A157="","",VLOOKUP($A157,選手情報入力シート!$A$3:$M$246,9,FALSE))</f>
        <v/>
      </c>
      <c r="M157" s="2" t="str">
        <f>IF($A157="","",YEAR(VLOOKUP($A157,選手情報入力シート!$A$3:$M$246,10,FALSE)))</f>
        <v/>
      </c>
      <c r="N157" s="9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2"/>
      <c r="P157" s="2"/>
      <c r="AF157" s="2" t="str">
        <f>IF(データとりまとめシート!$A167="","",データとりまとめシート!$A167)</f>
        <v/>
      </c>
      <c r="AG157" s="2"/>
      <c r="AH157" s="2" t="str">
        <f>IF($AF157="","",VLOOKUP($AF157,NANS取り込みシート!$A:$P,2,FALSE))</f>
        <v/>
      </c>
      <c r="AI157" s="2"/>
      <c r="AJ157" s="2" t="str">
        <f>IF($AF157="","",VLOOKUP($AF157,NANS取り込みシート!$A:$P,5,FALSE))</f>
        <v/>
      </c>
      <c r="AK157" s="2" t="str">
        <f>IF($AF157="","",VLOOKUP($AF157,NANS取り込みシート!$A:$P,6,FALSE))</f>
        <v/>
      </c>
      <c r="AL157" s="2" t="str">
        <f>IF($AF157="","",VLOOKUP($AF157,NANS取り込みシート!$A:$P,7,FALSE))</f>
        <v/>
      </c>
      <c r="AM157" s="2"/>
      <c r="AN157" s="2" t="str">
        <f>IF($AF157="","",VLOOKUP($AF157,NANS取り込みシート!$A:$P,9,FALSE))</f>
        <v/>
      </c>
      <c r="AO157" s="2" t="str">
        <f>IF($AF157="","",VLOOKUP($AF157,NANS取り込みシート!$A:$P,10,FALSE))</f>
        <v/>
      </c>
      <c r="AP157" s="2" t="str">
        <f>IF($AF157="","",VLOOKUP($AF157,NANS取り込みシート!$A:$P,11,FALSE))</f>
        <v/>
      </c>
      <c r="AQ157" s="2" t="str">
        <f>IF($AF157="","",VLOOKUP($AF157,NANS取り込みシート!$A:$P,12,FALSE))</f>
        <v/>
      </c>
      <c r="AR157" s="2" t="str">
        <f>IF($AF157="","",VLOOKUP($AF157,NANS取り込みシート!$A:$P,13,FALSE))</f>
        <v/>
      </c>
      <c r="AS157" s="9" t="str">
        <f>IF($AF157="","",VLOOKUP($AF157,NANS取り込みシート!$A:$P,14,FALSE))</f>
        <v/>
      </c>
      <c r="AT157" s="2"/>
      <c r="AU157" s="9" t="str">
        <f>IF($AF157="","",VLOOKUP($AF157,NANS取り込みシート!$A:$P,16,FALSE))</f>
        <v/>
      </c>
      <c r="AV157" s="2" t="str">
        <f>IF(データとりまとめシート!$E167="","",データとりまとめシート!$E167)</f>
        <v/>
      </c>
      <c r="AW157" s="2" t="str">
        <f>IF(データとりまとめシート!$G167="","",データとりまとめシート!$G167)</f>
        <v/>
      </c>
      <c r="AX157" s="2"/>
      <c r="AY157" s="2"/>
      <c r="AZ157" s="2" t="str">
        <f>IF(データとりまとめシート!$I167="","",データとりまとめシート!$I167)</f>
        <v/>
      </c>
      <c r="BA157" s="2" t="str">
        <f>IF(データとりまとめシート!$K167="","",データとりまとめシート!$K167)</f>
        <v/>
      </c>
      <c r="BB157" s="2"/>
      <c r="BC157" s="2"/>
    </row>
    <row r="158" spans="1:55">
      <c r="A158" s="2" t="str">
        <f>IF(選手情報入力シート!A158="","",選手情報入力シート!A158)</f>
        <v/>
      </c>
      <c r="B158" s="2" t="str">
        <f>IF($A158="","",所属情報入力シート!$A$2)</f>
        <v/>
      </c>
      <c r="C158" s="2"/>
      <c r="D158" s="2"/>
      <c r="E158" s="2" t="str">
        <f>IF($A158="","",VLOOKUP($A158,選手情報入力シート!$A$3:$M$246,2,FALSE))</f>
        <v/>
      </c>
      <c r="F158" s="2" t="str">
        <f>IF($A158="","",VLOOKUP($A158,選手情報入力シート!$A$3:$M$246,3,FALSE)&amp;" "&amp;VLOOKUP($A158,選手情報入力シート!$A$3:$M$246,4,FALSE))</f>
        <v/>
      </c>
      <c r="G158" s="2" t="str">
        <f>IF($A158="","",VLOOKUP($A158,選手情報入力シート!$A$3:$M$246,5,FALSE))</f>
        <v/>
      </c>
      <c r="H158" s="2"/>
      <c r="I158" s="2" t="str">
        <f>IF($A158="","",VLOOKUP($A158,選手情報入力シート!$A$3:$M$246,6,FALSE))</f>
        <v/>
      </c>
      <c r="J158" s="2" t="str">
        <f>IF($A158="","",VLOOKUP($A158,選手情報入力シート!$A$3:$M$246,7,FALSE))</f>
        <v/>
      </c>
      <c r="K158" s="2" t="str">
        <f>IF($A158="","",VLOOKUP($A158,選手情報入力シート!$A$3:$M$246,8,FALSE))</f>
        <v/>
      </c>
      <c r="L158" s="2" t="str">
        <f>IF($A158="","",VLOOKUP($A158,選手情報入力シート!$A$3:$M$246,9,FALSE))</f>
        <v/>
      </c>
      <c r="M158" s="2" t="str">
        <f>IF($A158="","",YEAR(VLOOKUP($A158,選手情報入力シート!$A$3:$M$246,10,FALSE)))</f>
        <v/>
      </c>
      <c r="N158" s="9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2"/>
      <c r="P158" s="2"/>
      <c r="AF158" s="2" t="str">
        <f>IF(データとりまとめシート!$A168="","",データとりまとめシート!$A168)</f>
        <v/>
      </c>
      <c r="AG158" s="2"/>
      <c r="AH158" s="2" t="str">
        <f>IF($AF158="","",VLOOKUP($AF158,NANS取り込みシート!$A:$P,2,FALSE))</f>
        <v/>
      </c>
      <c r="AI158" s="2"/>
      <c r="AJ158" s="2" t="str">
        <f>IF($AF158="","",VLOOKUP($AF158,NANS取り込みシート!$A:$P,5,FALSE))</f>
        <v/>
      </c>
      <c r="AK158" s="2" t="str">
        <f>IF($AF158="","",VLOOKUP($AF158,NANS取り込みシート!$A:$P,6,FALSE))</f>
        <v/>
      </c>
      <c r="AL158" s="2" t="str">
        <f>IF($AF158="","",VLOOKUP($AF158,NANS取り込みシート!$A:$P,7,FALSE))</f>
        <v/>
      </c>
      <c r="AM158" s="2"/>
      <c r="AN158" s="2" t="str">
        <f>IF($AF158="","",VLOOKUP($AF158,NANS取り込みシート!$A:$P,9,FALSE))</f>
        <v/>
      </c>
      <c r="AO158" s="2" t="str">
        <f>IF($AF158="","",VLOOKUP($AF158,NANS取り込みシート!$A:$P,10,FALSE))</f>
        <v/>
      </c>
      <c r="AP158" s="2" t="str">
        <f>IF($AF158="","",VLOOKUP($AF158,NANS取り込みシート!$A:$P,11,FALSE))</f>
        <v/>
      </c>
      <c r="AQ158" s="2" t="str">
        <f>IF($AF158="","",VLOOKUP($AF158,NANS取り込みシート!$A:$P,12,FALSE))</f>
        <v/>
      </c>
      <c r="AR158" s="2" t="str">
        <f>IF($AF158="","",VLOOKUP($AF158,NANS取り込みシート!$A:$P,13,FALSE))</f>
        <v/>
      </c>
      <c r="AS158" s="9" t="str">
        <f>IF($AF158="","",VLOOKUP($AF158,NANS取り込みシート!$A:$P,14,FALSE))</f>
        <v/>
      </c>
      <c r="AT158" s="2"/>
      <c r="AU158" s="9" t="str">
        <f>IF($AF158="","",VLOOKUP($AF158,NANS取り込みシート!$A:$P,16,FALSE))</f>
        <v/>
      </c>
      <c r="AV158" s="2" t="str">
        <f>IF(データとりまとめシート!$E168="","",データとりまとめシート!$E168)</f>
        <v/>
      </c>
      <c r="AW158" s="2" t="str">
        <f>IF(データとりまとめシート!$G168="","",データとりまとめシート!$G168)</f>
        <v/>
      </c>
      <c r="AX158" s="2"/>
      <c r="AY158" s="2"/>
      <c r="AZ158" s="2" t="str">
        <f>IF(データとりまとめシート!$I168="","",データとりまとめシート!$I168)</f>
        <v/>
      </c>
      <c r="BA158" s="2" t="str">
        <f>IF(データとりまとめシート!$K168="","",データとりまとめシート!$K168)</f>
        <v/>
      </c>
      <c r="BB158" s="2"/>
      <c r="BC158" s="2"/>
    </row>
    <row r="159" spans="1:55">
      <c r="A159" s="2" t="str">
        <f>IF(選手情報入力シート!A159="","",選手情報入力シート!A159)</f>
        <v/>
      </c>
      <c r="B159" s="2" t="str">
        <f>IF($A159="","",所属情報入力シート!$A$2)</f>
        <v/>
      </c>
      <c r="C159" s="2"/>
      <c r="D159" s="2"/>
      <c r="E159" s="2" t="str">
        <f>IF($A159="","",VLOOKUP($A159,選手情報入力シート!$A$3:$M$246,2,FALSE))</f>
        <v/>
      </c>
      <c r="F159" s="2" t="str">
        <f>IF($A159="","",VLOOKUP($A159,選手情報入力シート!$A$3:$M$246,3,FALSE)&amp;" "&amp;VLOOKUP($A159,選手情報入力シート!$A$3:$M$246,4,FALSE))</f>
        <v/>
      </c>
      <c r="G159" s="2" t="str">
        <f>IF($A159="","",VLOOKUP($A159,選手情報入力シート!$A$3:$M$246,5,FALSE))</f>
        <v/>
      </c>
      <c r="H159" s="2"/>
      <c r="I159" s="2" t="str">
        <f>IF($A159="","",VLOOKUP($A159,選手情報入力シート!$A$3:$M$246,6,FALSE))</f>
        <v/>
      </c>
      <c r="J159" s="2" t="str">
        <f>IF($A159="","",VLOOKUP($A159,選手情報入力シート!$A$3:$M$246,7,FALSE))</f>
        <v/>
      </c>
      <c r="K159" s="2" t="str">
        <f>IF($A159="","",VLOOKUP($A159,選手情報入力シート!$A$3:$M$246,8,FALSE))</f>
        <v/>
      </c>
      <c r="L159" s="2" t="str">
        <f>IF($A159="","",VLOOKUP($A159,選手情報入力シート!$A$3:$M$246,9,FALSE))</f>
        <v/>
      </c>
      <c r="M159" s="2" t="str">
        <f>IF($A159="","",YEAR(VLOOKUP($A159,選手情報入力シート!$A$3:$M$246,10,FALSE)))</f>
        <v/>
      </c>
      <c r="N159" s="9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2"/>
      <c r="P159" s="2"/>
      <c r="AF159" s="2" t="str">
        <f>IF(データとりまとめシート!$A169="","",データとりまとめシート!$A169)</f>
        <v/>
      </c>
      <c r="AG159" s="2"/>
      <c r="AH159" s="2" t="str">
        <f>IF($AF159="","",VLOOKUP($AF159,NANS取り込みシート!$A:$P,2,FALSE))</f>
        <v/>
      </c>
      <c r="AI159" s="2"/>
      <c r="AJ159" s="2" t="str">
        <f>IF($AF159="","",VLOOKUP($AF159,NANS取り込みシート!$A:$P,5,FALSE))</f>
        <v/>
      </c>
      <c r="AK159" s="2" t="str">
        <f>IF($AF159="","",VLOOKUP($AF159,NANS取り込みシート!$A:$P,6,FALSE))</f>
        <v/>
      </c>
      <c r="AL159" s="2" t="str">
        <f>IF($AF159="","",VLOOKUP($AF159,NANS取り込みシート!$A:$P,7,FALSE))</f>
        <v/>
      </c>
      <c r="AM159" s="2"/>
      <c r="AN159" s="2" t="str">
        <f>IF($AF159="","",VLOOKUP($AF159,NANS取り込みシート!$A:$P,9,FALSE))</f>
        <v/>
      </c>
      <c r="AO159" s="2" t="str">
        <f>IF($AF159="","",VLOOKUP($AF159,NANS取り込みシート!$A:$P,10,FALSE))</f>
        <v/>
      </c>
      <c r="AP159" s="2" t="str">
        <f>IF($AF159="","",VLOOKUP($AF159,NANS取り込みシート!$A:$P,11,FALSE))</f>
        <v/>
      </c>
      <c r="AQ159" s="2" t="str">
        <f>IF($AF159="","",VLOOKUP($AF159,NANS取り込みシート!$A:$P,12,FALSE))</f>
        <v/>
      </c>
      <c r="AR159" s="2" t="str">
        <f>IF($AF159="","",VLOOKUP($AF159,NANS取り込みシート!$A:$P,13,FALSE))</f>
        <v/>
      </c>
      <c r="AS159" s="9" t="str">
        <f>IF($AF159="","",VLOOKUP($AF159,NANS取り込みシート!$A:$P,14,FALSE))</f>
        <v/>
      </c>
      <c r="AT159" s="2"/>
      <c r="AU159" s="9" t="str">
        <f>IF($AF159="","",VLOOKUP($AF159,NANS取り込みシート!$A:$P,16,FALSE))</f>
        <v/>
      </c>
      <c r="AV159" s="2" t="str">
        <f>IF(データとりまとめシート!$E169="","",データとりまとめシート!$E169)</f>
        <v/>
      </c>
      <c r="AW159" s="2" t="str">
        <f>IF(データとりまとめシート!$G169="","",データとりまとめシート!$G169)</f>
        <v/>
      </c>
      <c r="AX159" s="2"/>
      <c r="AY159" s="2"/>
      <c r="AZ159" s="2" t="str">
        <f>IF(データとりまとめシート!$I169="","",データとりまとめシート!$I169)</f>
        <v/>
      </c>
      <c r="BA159" s="2" t="str">
        <f>IF(データとりまとめシート!$K169="","",データとりまとめシート!$K169)</f>
        <v/>
      </c>
      <c r="BB159" s="2"/>
      <c r="BC159" s="2"/>
    </row>
    <row r="160" spans="1:55">
      <c r="A160" s="2" t="str">
        <f>IF(選手情報入力シート!A160="","",選手情報入力シート!A160)</f>
        <v/>
      </c>
      <c r="B160" s="2" t="str">
        <f>IF($A160="","",所属情報入力シート!$A$2)</f>
        <v/>
      </c>
      <c r="C160" s="2"/>
      <c r="D160" s="2"/>
      <c r="E160" s="2" t="str">
        <f>IF($A160="","",VLOOKUP($A160,選手情報入力シート!$A$3:$M$246,2,FALSE))</f>
        <v/>
      </c>
      <c r="F160" s="2" t="str">
        <f>IF($A160="","",VLOOKUP($A160,選手情報入力シート!$A$3:$M$246,3,FALSE)&amp;" "&amp;VLOOKUP($A160,選手情報入力シート!$A$3:$M$246,4,FALSE))</f>
        <v/>
      </c>
      <c r="G160" s="2" t="str">
        <f>IF($A160="","",VLOOKUP($A160,選手情報入力シート!$A$3:$M$246,5,FALSE))</f>
        <v/>
      </c>
      <c r="H160" s="2"/>
      <c r="I160" s="2" t="str">
        <f>IF($A160="","",VLOOKUP($A160,選手情報入力シート!$A$3:$M$246,6,FALSE))</f>
        <v/>
      </c>
      <c r="J160" s="2" t="str">
        <f>IF($A160="","",VLOOKUP($A160,選手情報入力シート!$A$3:$M$246,7,FALSE))</f>
        <v/>
      </c>
      <c r="K160" s="2" t="str">
        <f>IF($A160="","",VLOOKUP($A160,選手情報入力シート!$A$3:$M$246,8,FALSE))</f>
        <v/>
      </c>
      <c r="L160" s="2" t="str">
        <f>IF($A160="","",VLOOKUP($A160,選手情報入力シート!$A$3:$M$246,9,FALSE))</f>
        <v/>
      </c>
      <c r="M160" s="2" t="str">
        <f>IF($A160="","",YEAR(VLOOKUP($A160,選手情報入力シート!$A$3:$M$246,10,FALSE)))</f>
        <v/>
      </c>
      <c r="N160" s="9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2"/>
      <c r="P160" s="2"/>
      <c r="AF160" s="2" t="str">
        <f>IF(データとりまとめシート!$A170="","",データとりまとめシート!$A170)</f>
        <v/>
      </c>
      <c r="AG160" s="2"/>
      <c r="AH160" s="2" t="str">
        <f>IF($AF160="","",VLOOKUP($AF160,NANS取り込みシート!$A:$P,2,FALSE))</f>
        <v/>
      </c>
      <c r="AI160" s="2"/>
      <c r="AJ160" s="2" t="str">
        <f>IF($AF160="","",VLOOKUP($AF160,NANS取り込みシート!$A:$P,5,FALSE))</f>
        <v/>
      </c>
      <c r="AK160" s="2" t="str">
        <f>IF($AF160="","",VLOOKUP($AF160,NANS取り込みシート!$A:$P,6,FALSE))</f>
        <v/>
      </c>
      <c r="AL160" s="2" t="str">
        <f>IF($AF160="","",VLOOKUP($AF160,NANS取り込みシート!$A:$P,7,FALSE))</f>
        <v/>
      </c>
      <c r="AM160" s="2"/>
      <c r="AN160" s="2" t="str">
        <f>IF($AF160="","",VLOOKUP($AF160,NANS取り込みシート!$A:$P,9,FALSE))</f>
        <v/>
      </c>
      <c r="AO160" s="2" t="str">
        <f>IF($AF160="","",VLOOKUP($AF160,NANS取り込みシート!$A:$P,10,FALSE))</f>
        <v/>
      </c>
      <c r="AP160" s="2" t="str">
        <f>IF($AF160="","",VLOOKUP($AF160,NANS取り込みシート!$A:$P,11,FALSE))</f>
        <v/>
      </c>
      <c r="AQ160" s="2" t="str">
        <f>IF($AF160="","",VLOOKUP($AF160,NANS取り込みシート!$A:$P,12,FALSE))</f>
        <v/>
      </c>
      <c r="AR160" s="2" t="str">
        <f>IF($AF160="","",VLOOKUP($AF160,NANS取り込みシート!$A:$P,13,FALSE))</f>
        <v/>
      </c>
      <c r="AS160" s="9" t="str">
        <f>IF($AF160="","",VLOOKUP($AF160,NANS取り込みシート!$A:$P,14,FALSE))</f>
        <v/>
      </c>
      <c r="AT160" s="2"/>
      <c r="AU160" s="9" t="str">
        <f>IF($AF160="","",VLOOKUP($AF160,NANS取り込みシート!$A:$P,16,FALSE))</f>
        <v/>
      </c>
      <c r="AV160" s="2" t="str">
        <f>IF(データとりまとめシート!$E170="","",データとりまとめシート!$E170)</f>
        <v/>
      </c>
      <c r="AW160" s="2" t="str">
        <f>IF(データとりまとめシート!$G170="","",データとりまとめシート!$G170)</f>
        <v/>
      </c>
      <c r="AX160" s="2"/>
      <c r="AY160" s="2"/>
      <c r="AZ160" s="2" t="str">
        <f>IF(データとりまとめシート!$I170="","",データとりまとめシート!$I170)</f>
        <v/>
      </c>
      <c r="BA160" s="2" t="str">
        <f>IF(データとりまとめシート!$K170="","",データとりまとめシート!$K170)</f>
        <v/>
      </c>
      <c r="BB160" s="2"/>
      <c r="BC160" s="2"/>
    </row>
    <row r="161" spans="1:55">
      <c r="A161" s="2" t="str">
        <f>IF(選手情報入力シート!A161="","",選手情報入力シート!A161)</f>
        <v/>
      </c>
      <c r="B161" s="2" t="str">
        <f>IF($A161="","",所属情報入力シート!$A$2)</f>
        <v/>
      </c>
      <c r="C161" s="2"/>
      <c r="D161" s="2"/>
      <c r="E161" s="2" t="str">
        <f>IF($A161="","",VLOOKUP($A161,選手情報入力シート!$A$3:$M$246,2,FALSE))</f>
        <v/>
      </c>
      <c r="F161" s="2" t="str">
        <f>IF($A161="","",VLOOKUP($A161,選手情報入力シート!$A$3:$M$246,3,FALSE)&amp;" "&amp;VLOOKUP($A161,選手情報入力シート!$A$3:$M$246,4,FALSE))</f>
        <v/>
      </c>
      <c r="G161" s="2" t="str">
        <f>IF($A161="","",VLOOKUP($A161,選手情報入力シート!$A$3:$M$246,5,FALSE))</f>
        <v/>
      </c>
      <c r="H161" s="2"/>
      <c r="I161" s="2" t="str">
        <f>IF($A161="","",VLOOKUP($A161,選手情報入力シート!$A$3:$M$246,6,FALSE))</f>
        <v/>
      </c>
      <c r="J161" s="2" t="str">
        <f>IF($A161="","",VLOOKUP($A161,選手情報入力シート!$A$3:$M$246,7,FALSE))</f>
        <v/>
      </c>
      <c r="K161" s="2" t="str">
        <f>IF($A161="","",VLOOKUP($A161,選手情報入力シート!$A$3:$M$246,8,FALSE))</f>
        <v/>
      </c>
      <c r="L161" s="2" t="str">
        <f>IF($A161="","",VLOOKUP($A161,選手情報入力シート!$A$3:$M$246,9,FALSE))</f>
        <v/>
      </c>
      <c r="M161" s="2" t="str">
        <f>IF($A161="","",YEAR(VLOOKUP($A161,選手情報入力シート!$A$3:$M$246,10,FALSE)))</f>
        <v/>
      </c>
      <c r="N161" s="9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2"/>
      <c r="P161" s="2"/>
      <c r="AF161" s="2" t="str">
        <f>IF(データとりまとめシート!$A171="","",データとりまとめシート!$A171)</f>
        <v/>
      </c>
      <c r="AG161" s="2"/>
      <c r="AH161" s="2" t="str">
        <f>IF($AF161="","",VLOOKUP($AF161,NANS取り込みシート!$A:$P,2,FALSE))</f>
        <v/>
      </c>
      <c r="AI161" s="2"/>
      <c r="AJ161" s="2" t="str">
        <f>IF($AF161="","",VLOOKUP($AF161,NANS取り込みシート!$A:$P,5,FALSE))</f>
        <v/>
      </c>
      <c r="AK161" s="2" t="str">
        <f>IF($AF161="","",VLOOKUP($AF161,NANS取り込みシート!$A:$P,6,FALSE))</f>
        <v/>
      </c>
      <c r="AL161" s="2" t="str">
        <f>IF($AF161="","",VLOOKUP($AF161,NANS取り込みシート!$A:$P,7,FALSE))</f>
        <v/>
      </c>
      <c r="AM161" s="2"/>
      <c r="AN161" s="2" t="str">
        <f>IF($AF161="","",VLOOKUP($AF161,NANS取り込みシート!$A:$P,9,FALSE))</f>
        <v/>
      </c>
      <c r="AO161" s="2" t="str">
        <f>IF($AF161="","",VLOOKUP($AF161,NANS取り込みシート!$A:$P,10,FALSE))</f>
        <v/>
      </c>
      <c r="AP161" s="2" t="str">
        <f>IF($AF161="","",VLOOKUP($AF161,NANS取り込みシート!$A:$P,11,FALSE))</f>
        <v/>
      </c>
      <c r="AQ161" s="2" t="str">
        <f>IF($AF161="","",VLOOKUP($AF161,NANS取り込みシート!$A:$P,12,FALSE))</f>
        <v/>
      </c>
      <c r="AR161" s="2" t="str">
        <f>IF($AF161="","",VLOOKUP($AF161,NANS取り込みシート!$A:$P,13,FALSE))</f>
        <v/>
      </c>
      <c r="AS161" s="9" t="str">
        <f>IF($AF161="","",VLOOKUP($AF161,NANS取り込みシート!$A:$P,14,FALSE))</f>
        <v/>
      </c>
      <c r="AT161" s="2"/>
      <c r="AU161" s="9" t="str">
        <f>IF($AF161="","",VLOOKUP($AF161,NANS取り込みシート!$A:$P,16,FALSE))</f>
        <v/>
      </c>
      <c r="AV161" s="2" t="str">
        <f>IF(データとりまとめシート!$E171="","",データとりまとめシート!$E171)</f>
        <v/>
      </c>
      <c r="AW161" s="2" t="str">
        <f>IF(データとりまとめシート!$G171="","",データとりまとめシート!$G171)</f>
        <v/>
      </c>
      <c r="AX161" s="2"/>
      <c r="AY161" s="2"/>
      <c r="AZ161" s="2" t="str">
        <f>IF(データとりまとめシート!$I171="","",データとりまとめシート!$I171)</f>
        <v/>
      </c>
      <c r="BA161" s="2" t="str">
        <f>IF(データとりまとめシート!$K171="","",データとりまとめシート!$K171)</f>
        <v/>
      </c>
      <c r="BB161" s="2"/>
      <c r="BC161" s="2"/>
    </row>
    <row r="162" spans="1:55">
      <c r="A162" s="2" t="str">
        <f>IF(選手情報入力シート!A162="","",選手情報入力シート!A162)</f>
        <v/>
      </c>
      <c r="B162" s="2" t="str">
        <f>IF($A162="","",所属情報入力シート!$A$2)</f>
        <v/>
      </c>
      <c r="C162" s="2"/>
      <c r="D162" s="2"/>
      <c r="E162" s="2" t="str">
        <f>IF($A162="","",VLOOKUP($A162,選手情報入力シート!$A$3:$M$246,2,FALSE))</f>
        <v/>
      </c>
      <c r="F162" s="2" t="str">
        <f>IF($A162="","",VLOOKUP($A162,選手情報入力シート!$A$3:$M$246,3,FALSE)&amp;" "&amp;VLOOKUP($A162,選手情報入力シート!$A$3:$M$246,4,FALSE))</f>
        <v/>
      </c>
      <c r="G162" s="2" t="str">
        <f>IF($A162="","",VLOOKUP($A162,選手情報入力シート!$A$3:$M$246,5,FALSE))</f>
        <v/>
      </c>
      <c r="H162" s="2"/>
      <c r="I162" s="2" t="str">
        <f>IF($A162="","",VLOOKUP($A162,選手情報入力シート!$A$3:$M$246,6,FALSE))</f>
        <v/>
      </c>
      <c r="J162" s="2" t="str">
        <f>IF($A162="","",VLOOKUP($A162,選手情報入力シート!$A$3:$M$246,7,FALSE))</f>
        <v/>
      </c>
      <c r="K162" s="2" t="str">
        <f>IF($A162="","",VLOOKUP($A162,選手情報入力シート!$A$3:$M$246,8,FALSE))</f>
        <v/>
      </c>
      <c r="L162" s="2" t="str">
        <f>IF($A162="","",VLOOKUP($A162,選手情報入力シート!$A$3:$M$246,9,FALSE))</f>
        <v/>
      </c>
      <c r="M162" s="2" t="str">
        <f>IF($A162="","",YEAR(VLOOKUP($A162,選手情報入力シート!$A$3:$M$246,10,FALSE)))</f>
        <v/>
      </c>
      <c r="N162" s="9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2"/>
      <c r="P162" s="2"/>
      <c r="AF162" s="2" t="str">
        <f>IF(データとりまとめシート!$A172="","",データとりまとめシート!$A172)</f>
        <v/>
      </c>
      <c r="AG162" s="2"/>
      <c r="AH162" s="2" t="str">
        <f>IF($AF162="","",VLOOKUP($AF162,NANS取り込みシート!$A:$P,2,FALSE))</f>
        <v/>
      </c>
      <c r="AI162" s="2"/>
      <c r="AJ162" s="2" t="str">
        <f>IF($AF162="","",VLOOKUP($AF162,NANS取り込みシート!$A:$P,5,FALSE))</f>
        <v/>
      </c>
      <c r="AK162" s="2" t="str">
        <f>IF($AF162="","",VLOOKUP($AF162,NANS取り込みシート!$A:$P,6,FALSE))</f>
        <v/>
      </c>
      <c r="AL162" s="2" t="str">
        <f>IF($AF162="","",VLOOKUP($AF162,NANS取り込みシート!$A:$P,7,FALSE))</f>
        <v/>
      </c>
      <c r="AM162" s="2"/>
      <c r="AN162" s="2" t="str">
        <f>IF($AF162="","",VLOOKUP($AF162,NANS取り込みシート!$A:$P,9,FALSE))</f>
        <v/>
      </c>
      <c r="AO162" s="2" t="str">
        <f>IF($AF162="","",VLOOKUP($AF162,NANS取り込みシート!$A:$P,10,FALSE))</f>
        <v/>
      </c>
      <c r="AP162" s="2" t="str">
        <f>IF($AF162="","",VLOOKUP($AF162,NANS取り込みシート!$A:$P,11,FALSE))</f>
        <v/>
      </c>
      <c r="AQ162" s="2" t="str">
        <f>IF($AF162="","",VLOOKUP($AF162,NANS取り込みシート!$A:$P,12,FALSE))</f>
        <v/>
      </c>
      <c r="AR162" s="2" t="str">
        <f>IF($AF162="","",VLOOKUP($AF162,NANS取り込みシート!$A:$P,13,FALSE))</f>
        <v/>
      </c>
      <c r="AS162" s="9" t="str">
        <f>IF($AF162="","",VLOOKUP($AF162,NANS取り込みシート!$A:$P,14,FALSE))</f>
        <v/>
      </c>
      <c r="AT162" s="2"/>
      <c r="AU162" s="9" t="str">
        <f>IF($AF162="","",VLOOKUP($AF162,NANS取り込みシート!$A:$P,16,FALSE))</f>
        <v/>
      </c>
      <c r="AV162" s="2" t="str">
        <f>IF(データとりまとめシート!$E172="","",データとりまとめシート!$E172)</f>
        <v/>
      </c>
      <c r="AW162" s="2" t="str">
        <f>IF(データとりまとめシート!$G172="","",データとりまとめシート!$G172)</f>
        <v/>
      </c>
      <c r="AX162" s="2"/>
      <c r="AY162" s="2"/>
      <c r="AZ162" s="2" t="str">
        <f>IF(データとりまとめシート!$I172="","",データとりまとめシート!$I172)</f>
        <v/>
      </c>
      <c r="BA162" s="2" t="str">
        <f>IF(データとりまとめシート!$K172="","",データとりまとめシート!$K172)</f>
        <v/>
      </c>
      <c r="BB162" s="2"/>
      <c r="BC162" s="2"/>
    </row>
    <row r="163" spans="1:55">
      <c r="A163" s="2" t="str">
        <f>IF(選手情報入力シート!A163="","",選手情報入力シート!A163)</f>
        <v/>
      </c>
      <c r="B163" s="2" t="str">
        <f>IF($A163="","",所属情報入力シート!$A$2)</f>
        <v/>
      </c>
      <c r="C163" s="2"/>
      <c r="D163" s="2"/>
      <c r="E163" s="2" t="str">
        <f>IF($A163="","",VLOOKUP($A163,選手情報入力シート!$A$3:$M$246,2,FALSE))</f>
        <v/>
      </c>
      <c r="F163" s="2" t="str">
        <f>IF($A163="","",VLOOKUP($A163,選手情報入力シート!$A$3:$M$246,3,FALSE)&amp;" "&amp;VLOOKUP($A163,選手情報入力シート!$A$3:$M$246,4,FALSE))</f>
        <v/>
      </c>
      <c r="G163" s="2" t="str">
        <f>IF($A163="","",VLOOKUP($A163,選手情報入力シート!$A$3:$M$246,5,FALSE))</f>
        <v/>
      </c>
      <c r="H163" s="2"/>
      <c r="I163" s="2" t="str">
        <f>IF($A163="","",VLOOKUP($A163,選手情報入力シート!$A$3:$M$246,6,FALSE))</f>
        <v/>
      </c>
      <c r="J163" s="2" t="str">
        <f>IF($A163="","",VLOOKUP($A163,選手情報入力シート!$A$3:$M$246,7,FALSE))</f>
        <v/>
      </c>
      <c r="K163" s="2" t="str">
        <f>IF($A163="","",VLOOKUP($A163,選手情報入力シート!$A$3:$M$246,8,FALSE))</f>
        <v/>
      </c>
      <c r="L163" s="2" t="str">
        <f>IF($A163="","",VLOOKUP($A163,選手情報入力シート!$A$3:$M$246,9,FALSE))</f>
        <v/>
      </c>
      <c r="M163" s="2" t="str">
        <f>IF($A163="","",YEAR(VLOOKUP($A163,選手情報入力シート!$A$3:$M$246,10,FALSE)))</f>
        <v/>
      </c>
      <c r="N163" s="9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2"/>
      <c r="P163" s="2"/>
      <c r="AF163" s="2" t="str">
        <f>IF(データとりまとめシート!$A173="","",データとりまとめシート!$A173)</f>
        <v/>
      </c>
      <c r="AG163" s="2"/>
      <c r="AH163" s="2" t="str">
        <f>IF($AF163="","",VLOOKUP($AF163,NANS取り込みシート!$A:$P,2,FALSE))</f>
        <v/>
      </c>
      <c r="AI163" s="2"/>
      <c r="AJ163" s="2" t="str">
        <f>IF($AF163="","",VLOOKUP($AF163,NANS取り込みシート!$A:$P,5,FALSE))</f>
        <v/>
      </c>
      <c r="AK163" s="2" t="str">
        <f>IF($AF163="","",VLOOKUP($AF163,NANS取り込みシート!$A:$P,6,FALSE))</f>
        <v/>
      </c>
      <c r="AL163" s="2" t="str">
        <f>IF($AF163="","",VLOOKUP($AF163,NANS取り込みシート!$A:$P,7,FALSE))</f>
        <v/>
      </c>
      <c r="AM163" s="2"/>
      <c r="AN163" s="2" t="str">
        <f>IF($AF163="","",VLOOKUP($AF163,NANS取り込みシート!$A:$P,9,FALSE))</f>
        <v/>
      </c>
      <c r="AO163" s="2" t="str">
        <f>IF($AF163="","",VLOOKUP($AF163,NANS取り込みシート!$A:$P,10,FALSE))</f>
        <v/>
      </c>
      <c r="AP163" s="2" t="str">
        <f>IF($AF163="","",VLOOKUP($AF163,NANS取り込みシート!$A:$P,11,FALSE))</f>
        <v/>
      </c>
      <c r="AQ163" s="2" t="str">
        <f>IF($AF163="","",VLOOKUP($AF163,NANS取り込みシート!$A:$P,12,FALSE))</f>
        <v/>
      </c>
      <c r="AR163" s="2" t="str">
        <f>IF($AF163="","",VLOOKUP($AF163,NANS取り込みシート!$A:$P,13,FALSE))</f>
        <v/>
      </c>
      <c r="AS163" s="9" t="str">
        <f>IF($AF163="","",VLOOKUP($AF163,NANS取り込みシート!$A:$P,14,FALSE))</f>
        <v/>
      </c>
      <c r="AT163" s="2"/>
      <c r="AU163" s="9" t="str">
        <f>IF($AF163="","",VLOOKUP($AF163,NANS取り込みシート!$A:$P,16,FALSE))</f>
        <v/>
      </c>
      <c r="AV163" s="2" t="str">
        <f>IF(データとりまとめシート!$E173="","",データとりまとめシート!$E173)</f>
        <v/>
      </c>
      <c r="AW163" s="2" t="str">
        <f>IF(データとりまとめシート!$G173="","",データとりまとめシート!$G173)</f>
        <v/>
      </c>
      <c r="AX163" s="2"/>
      <c r="AY163" s="2"/>
      <c r="AZ163" s="2" t="str">
        <f>IF(データとりまとめシート!$I173="","",データとりまとめシート!$I173)</f>
        <v/>
      </c>
      <c r="BA163" s="2" t="str">
        <f>IF(データとりまとめシート!$K173="","",データとりまとめシート!$K173)</f>
        <v/>
      </c>
      <c r="BB163" s="2"/>
      <c r="BC163" s="2"/>
    </row>
    <row r="164" spans="1:55">
      <c r="A164" s="2" t="str">
        <f>IF(選手情報入力シート!A164="","",選手情報入力シート!A164)</f>
        <v/>
      </c>
      <c r="B164" s="2" t="str">
        <f>IF($A164="","",所属情報入力シート!$A$2)</f>
        <v/>
      </c>
      <c r="C164" s="2"/>
      <c r="D164" s="2"/>
      <c r="E164" s="2" t="str">
        <f>IF($A164="","",VLOOKUP($A164,選手情報入力シート!$A$3:$M$246,2,FALSE))</f>
        <v/>
      </c>
      <c r="F164" s="2" t="str">
        <f>IF($A164="","",VLOOKUP($A164,選手情報入力シート!$A$3:$M$246,3,FALSE)&amp;" "&amp;VLOOKUP($A164,選手情報入力シート!$A$3:$M$246,4,FALSE))</f>
        <v/>
      </c>
      <c r="G164" s="2" t="str">
        <f>IF($A164="","",VLOOKUP($A164,選手情報入力シート!$A$3:$M$246,5,FALSE))</f>
        <v/>
      </c>
      <c r="H164" s="2"/>
      <c r="I164" s="2" t="str">
        <f>IF($A164="","",VLOOKUP($A164,選手情報入力シート!$A$3:$M$246,6,FALSE))</f>
        <v/>
      </c>
      <c r="J164" s="2" t="str">
        <f>IF($A164="","",VLOOKUP($A164,選手情報入力シート!$A$3:$M$246,7,FALSE))</f>
        <v/>
      </c>
      <c r="K164" s="2" t="str">
        <f>IF($A164="","",VLOOKUP($A164,選手情報入力シート!$A$3:$M$246,8,FALSE))</f>
        <v/>
      </c>
      <c r="L164" s="2" t="str">
        <f>IF($A164="","",VLOOKUP($A164,選手情報入力シート!$A$3:$M$246,9,FALSE))</f>
        <v/>
      </c>
      <c r="M164" s="2" t="str">
        <f>IF($A164="","",YEAR(VLOOKUP($A164,選手情報入力シート!$A$3:$M$246,10,FALSE)))</f>
        <v/>
      </c>
      <c r="N164" s="9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2"/>
      <c r="P164" s="2"/>
      <c r="AF164" s="2" t="str">
        <f>IF(データとりまとめシート!$A174="","",データとりまとめシート!$A174)</f>
        <v/>
      </c>
      <c r="AG164" s="2"/>
      <c r="AH164" s="2" t="str">
        <f>IF($AF164="","",VLOOKUP($AF164,NANS取り込みシート!$A:$P,2,FALSE))</f>
        <v/>
      </c>
      <c r="AI164" s="2"/>
      <c r="AJ164" s="2" t="str">
        <f>IF($AF164="","",VLOOKUP($AF164,NANS取り込みシート!$A:$P,5,FALSE))</f>
        <v/>
      </c>
      <c r="AK164" s="2" t="str">
        <f>IF($AF164="","",VLOOKUP($AF164,NANS取り込みシート!$A:$P,6,FALSE))</f>
        <v/>
      </c>
      <c r="AL164" s="2" t="str">
        <f>IF($AF164="","",VLOOKUP($AF164,NANS取り込みシート!$A:$P,7,FALSE))</f>
        <v/>
      </c>
      <c r="AM164" s="2"/>
      <c r="AN164" s="2" t="str">
        <f>IF($AF164="","",VLOOKUP($AF164,NANS取り込みシート!$A:$P,9,FALSE))</f>
        <v/>
      </c>
      <c r="AO164" s="2" t="str">
        <f>IF($AF164="","",VLOOKUP($AF164,NANS取り込みシート!$A:$P,10,FALSE))</f>
        <v/>
      </c>
      <c r="AP164" s="2" t="str">
        <f>IF($AF164="","",VLOOKUP($AF164,NANS取り込みシート!$A:$P,11,FALSE))</f>
        <v/>
      </c>
      <c r="AQ164" s="2" t="str">
        <f>IF($AF164="","",VLOOKUP($AF164,NANS取り込みシート!$A:$P,12,FALSE))</f>
        <v/>
      </c>
      <c r="AR164" s="2" t="str">
        <f>IF($AF164="","",VLOOKUP($AF164,NANS取り込みシート!$A:$P,13,FALSE))</f>
        <v/>
      </c>
      <c r="AS164" s="9" t="str">
        <f>IF($AF164="","",VLOOKUP($AF164,NANS取り込みシート!$A:$P,14,FALSE))</f>
        <v/>
      </c>
      <c r="AT164" s="2"/>
      <c r="AU164" s="9" t="str">
        <f>IF($AF164="","",VLOOKUP($AF164,NANS取り込みシート!$A:$P,16,FALSE))</f>
        <v/>
      </c>
      <c r="AV164" s="2" t="str">
        <f>IF(データとりまとめシート!$E174="","",データとりまとめシート!$E174)</f>
        <v/>
      </c>
      <c r="AW164" s="2" t="str">
        <f>IF(データとりまとめシート!$G174="","",データとりまとめシート!$G174)</f>
        <v/>
      </c>
      <c r="AX164" s="2"/>
      <c r="AY164" s="2"/>
      <c r="AZ164" s="2" t="str">
        <f>IF(データとりまとめシート!$I174="","",データとりまとめシート!$I174)</f>
        <v/>
      </c>
      <c r="BA164" s="2" t="str">
        <f>IF(データとりまとめシート!$K174="","",データとりまとめシート!$K174)</f>
        <v/>
      </c>
      <c r="BB164" s="2"/>
      <c r="BC164" s="2"/>
    </row>
    <row r="165" spans="1:55">
      <c r="A165" s="2" t="str">
        <f>IF(選手情報入力シート!A165="","",選手情報入力シート!A165)</f>
        <v/>
      </c>
      <c r="B165" s="2" t="str">
        <f>IF($A165="","",所属情報入力シート!$A$2)</f>
        <v/>
      </c>
      <c r="C165" s="2"/>
      <c r="D165" s="2"/>
      <c r="E165" s="2" t="str">
        <f>IF($A165="","",VLOOKUP($A165,選手情報入力シート!$A$3:$M$246,2,FALSE))</f>
        <v/>
      </c>
      <c r="F165" s="2" t="str">
        <f>IF($A165="","",VLOOKUP($A165,選手情報入力シート!$A$3:$M$246,3,FALSE)&amp;" "&amp;VLOOKUP($A165,選手情報入力シート!$A$3:$M$246,4,FALSE))</f>
        <v/>
      </c>
      <c r="G165" s="2" t="str">
        <f>IF($A165="","",VLOOKUP($A165,選手情報入力シート!$A$3:$M$246,5,FALSE))</f>
        <v/>
      </c>
      <c r="H165" s="2"/>
      <c r="I165" s="2" t="str">
        <f>IF($A165="","",VLOOKUP($A165,選手情報入力シート!$A$3:$M$246,6,FALSE))</f>
        <v/>
      </c>
      <c r="J165" s="2" t="str">
        <f>IF($A165="","",VLOOKUP($A165,選手情報入力シート!$A$3:$M$246,7,FALSE))</f>
        <v/>
      </c>
      <c r="K165" s="2" t="str">
        <f>IF($A165="","",VLOOKUP($A165,選手情報入力シート!$A$3:$M$246,8,FALSE))</f>
        <v/>
      </c>
      <c r="L165" s="2" t="str">
        <f>IF($A165="","",VLOOKUP($A165,選手情報入力シート!$A$3:$M$246,9,FALSE))</f>
        <v/>
      </c>
      <c r="M165" s="2" t="str">
        <f>IF($A165="","",YEAR(VLOOKUP($A165,選手情報入力シート!$A$3:$M$246,10,FALSE)))</f>
        <v/>
      </c>
      <c r="N165" s="9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2"/>
      <c r="P165" s="2"/>
      <c r="AF165" s="2" t="str">
        <f>IF(データとりまとめシート!$A175="","",データとりまとめシート!$A175)</f>
        <v/>
      </c>
      <c r="AG165" s="2"/>
      <c r="AH165" s="2" t="str">
        <f>IF($AF165="","",VLOOKUP($AF165,NANS取り込みシート!$A:$P,2,FALSE))</f>
        <v/>
      </c>
      <c r="AI165" s="2"/>
      <c r="AJ165" s="2" t="str">
        <f>IF($AF165="","",VLOOKUP($AF165,NANS取り込みシート!$A:$P,5,FALSE))</f>
        <v/>
      </c>
      <c r="AK165" s="2" t="str">
        <f>IF($AF165="","",VLOOKUP($AF165,NANS取り込みシート!$A:$P,6,FALSE))</f>
        <v/>
      </c>
      <c r="AL165" s="2" t="str">
        <f>IF($AF165="","",VLOOKUP($AF165,NANS取り込みシート!$A:$P,7,FALSE))</f>
        <v/>
      </c>
      <c r="AM165" s="2"/>
      <c r="AN165" s="2" t="str">
        <f>IF($AF165="","",VLOOKUP($AF165,NANS取り込みシート!$A:$P,9,FALSE))</f>
        <v/>
      </c>
      <c r="AO165" s="2" t="str">
        <f>IF($AF165="","",VLOOKUP($AF165,NANS取り込みシート!$A:$P,10,FALSE))</f>
        <v/>
      </c>
      <c r="AP165" s="2" t="str">
        <f>IF($AF165="","",VLOOKUP($AF165,NANS取り込みシート!$A:$P,11,FALSE))</f>
        <v/>
      </c>
      <c r="AQ165" s="2" t="str">
        <f>IF($AF165="","",VLOOKUP($AF165,NANS取り込みシート!$A:$P,12,FALSE))</f>
        <v/>
      </c>
      <c r="AR165" s="2" t="str">
        <f>IF($AF165="","",VLOOKUP($AF165,NANS取り込みシート!$A:$P,13,FALSE))</f>
        <v/>
      </c>
      <c r="AS165" s="9" t="str">
        <f>IF($AF165="","",VLOOKUP($AF165,NANS取り込みシート!$A:$P,14,FALSE))</f>
        <v/>
      </c>
      <c r="AT165" s="2"/>
      <c r="AU165" s="9" t="str">
        <f>IF($AF165="","",VLOOKUP($AF165,NANS取り込みシート!$A:$P,16,FALSE))</f>
        <v/>
      </c>
      <c r="AV165" s="2" t="str">
        <f>IF(データとりまとめシート!$E175="","",データとりまとめシート!$E175)</f>
        <v/>
      </c>
      <c r="AW165" s="2" t="str">
        <f>IF(データとりまとめシート!$G175="","",データとりまとめシート!$G175)</f>
        <v/>
      </c>
      <c r="AX165" s="2"/>
      <c r="AY165" s="2"/>
      <c r="AZ165" s="2" t="str">
        <f>IF(データとりまとめシート!$I175="","",データとりまとめシート!$I175)</f>
        <v/>
      </c>
      <c r="BA165" s="2" t="str">
        <f>IF(データとりまとめシート!$K175="","",データとりまとめシート!$K175)</f>
        <v/>
      </c>
      <c r="BB165" s="2"/>
      <c r="BC165" s="2"/>
    </row>
    <row r="166" spans="1:55">
      <c r="A166" s="2" t="str">
        <f>IF(選手情報入力シート!A166="","",選手情報入力シート!A166)</f>
        <v/>
      </c>
      <c r="B166" s="2" t="str">
        <f>IF($A166="","",所属情報入力シート!$A$2)</f>
        <v/>
      </c>
      <c r="C166" s="2"/>
      <c r="D166" s="2"/>
      <c r="E166" s="2" t="str">
        <f>IF($A166="","",VLOOKUP($A166,選手情報入力シート!$A$3:$M$246,2,FALSE))</f>
        <v/>
      </c>
      <c r="F166" s="2" t="str">
        <f>IF($A166="","",VLOOKUP($A166,選手情報入力シート!$A$3:$M$246,3,FALSE)&amp;" "&amp;VLOOKUP($A166,選手情報入力シート!$A$3:$M$246,4,FALSE))</f>
        <v/>
      </c>
      <c r="G166" s="2" t="str">
        <f>IF($A166="","",VLOOKUP($A166,選手情報入力シート!$A$3:$M$246,5,FALSE))</f>
        <v/>
      </c>
      <c r="H166" s="2"/>
      <c r="I166" s="2" t="str">
        <f>IF($A166="","",VLOOKUP($A166,選手情報入力シート!$A$3:$M$246,6,FALSE))</f>
        <v/>
      </c>
      <c r="J166" s="2" t="str">
        <f>IF($A166="","",VLOOKUP($A166,選手情報入力シート!$A$3:$M$246,7,FALSE))</f>
        <v/>
      </c>
      <c r="K166" s="2" t="str">
        <f>IF($A166="","",VLOOKUP($A166,選手情報入力シート!$A$3:$M$246,8,FALSE))</f>
        <v/>
      </c>
      <c r="L166" s="2" t="str">
        <f>IF($A166="","",VLOOKUP($A166,選手情報入力シート!$A$3:$M$246,9,FALSE))</f>
        <v/>
      </c>
      <c r="M166" s="2" t="str">
        <f>IF($A166="","",YEAR(VLOOKUP($A166,選手情報入力シート!$A$3:$M$246,10,FALSE)))</f>
        <v/>
      </c>
      <c r="N166" s="9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2"/>
      <c r="P166" s="2"/>
      <c r="AF166" s="2" t="str">
        <f>IF(データとりまとめシート!$A176="","",データとりまとめシート!$A176)</f>
        <v/>
      </c>
      <c r="AG166" s="2"/>
      <c r="AH166" s="2" t="str">
        <f>IF($AF166="","",VLOOKUP($AF166,NANS取り込みシート!$A:$P,2,FALSE))</f>
        <v/>
      </c>
      <c r="AI166" s="2"/>
      <c r="AJ166" s="2" t="str">
        <f>IF($AF166="","",VLOOKUP($AF166,NANS取り込みシート!$A:$P,5,FALSE))</f>
        <v/>
      </c>
      <c r="AK166" s="2" t="str">
        <f>IF($AF166="","",VLOOKUP($AF166,NANS取り込みシート!$A:$P,6,FALSE))</f>
        <v/>
      </c>
      <c r="AL166" s="2" t="str">
        <f>IF($AF166="","",VLOOKUP($AF166,NANS取り込みシート!$A:$P,7,FALSE))</f>
        <v/>
      </c>
      <c r="AM166" s="2"/>
      <c r="AN166" s="2" t="str">
        <f>IF($AF166="","",VLOOKUP($AF166,NANS取り込みシート!$A:$P,9,FALSE))</f>
        <v/>
      </c>
      <c r="AO166" s="2" t="str">
        <f>IF($AF166="","",VLOOKUP($AF166,NANS取り込みシート!$A:$P,10,FALSE))</f>
        <v/>
      </c>
      <c r="AP166" s="2" t="str">
        <f>IF($AF166="","",VLOOKUP($AF166,NANS取り込みシート!$A:$P,11,FALSE))</f>
        <v/>
      </c>
      <c r="AQ166" s="2" t="str">
        <f>IF($AF166="","",VLOOKUP($AF166,NANS取り込みシート!$A:$P,12,FALSE))</f>
        <v/>
      </c>
      <c r="AR166" s="2" t="str">
        <f>IF($AF166="","",VLOOKUP($AF166,NANS取り込みシート!$A:$P,13,FALSE))</f>
        <v/>
      </c>
      <c r="AS166" s="9" t="str">
        <f>IF($AF166="","",VLOOKUP($AF166,NANS取り込みシート!$A:$P,14,FALSE))</f>
        <v/>
      </c>
      <c r="AT166" s="2"/>
      <c r="AU166" s="9" t="str">
        <f>IF($AF166="","",VLOOKUP($AF166,NANS取り込みシート!$A:$P,16,FALSE))</f>
        <v/>
      </c>
      <c r="AV166" s="2" t="str">
        <f>IF(データとりまとめシート!$E176="","",データとりまとめシート!$E176)</f>
        <v/>
      </c>
      <c r="AW166" s="2" t="str">
        <f>IF(データとりまとめシート!$G176="","",データとりまとめシート!$G176)</f>
        <v/>
      </c>
      <c r="AX166" s="2"/>
      <c r="AY166" s="2"/>
      <c r="AZ166" s="2" t="str">
        <f>IF(データとりまとめシート!$I176="","",データとりまとめシート!$I176)</f>
        <v/>
      </c>
      <c r="BA166" s="2" t="str">
        <f>IF(データとりまとめシート!$K176="","",データとりまとめシート!$K176)</f>
        <v/>
      </c>
      <c r="BB166" s="2"/>
      <c r="BC166" s="2"/>
    </row>
    <row r="167" spans="1:55">
      <c r="A167" s="2" t="str">
        <f>IF(選手情報入力シート!A167="","",選手情報入力シート!A167)</f>
        <v/>
      </c>
      <c r="B167" s="2" t="str">
        <f>IF($A167="","",所属情報入力シート!$A$2)</f>
        <v/>
      </c>
      <c r="C167" s="2"/>
      <c r="D167" s="2"/>
      <c r="E167" s="2" t="str">
        <f>IF($A167="","",VLOOKUP($A167,選手情報入力シート!$A$3:$M$246,2,FALSE))</f>
        <v/>
      </c>
      <c r="F167" s="2" t="str">
        <f>IF($A167="","",VLOOKUP($A167,選手情報入力シート!$A$3:$M$246,3,FALSE)&amp;" "&amp;VLOOKUP($A167,選手情報入力シート!$A$3:$M$246,4,FALSE))</f>
        <v/>
      </c>
      <c r="G167" s="2" t="str">
        <f>IF($A167="","",VLOOKUP($A167,選手情報入力シート!$A$3:$M$246,5,FALSE))</f>
        <v/>
      </c>
      <c r="H167" s="2"/>
      <c r="I167" s="2" t="str">
        <f>IF($A167="","",VLOOKUP($A167,選手情報入力シート!$A$3:$M$246,6,FALSE))</f>
        <v/>
      </c>
      <c r="J167" s="2" t="str">
        <f>IF($A167="","",VLOOKUP($A167,選手情報入力シート!$A$3:$M$246,7,FALSE))</f>
        <v/>
      </c>
      <c r="K167" s="2" t="str">
        <f>IF($A167="","",VLOOKUP($A167,選手情報入力シート!$A$3:$M$246,8,FALSE))</f>
        <v/>
      </c>
      <c r="L167" s="2" t="str">
        <f>IF($A167="","",VLOOKUP($A167,選手情報入力シート!$A$3:$M$246,9,FALSE))</f>
        <v/>
      </c>
      <c r="M167" s="2" t="str">
        <f>IF($A167="","",YEAR(VLOOKUP($A167,選手情報入力シート!$A$3:$M$246,10,FALSE)))</f>
        <v/>
      </c>
      <c r="N167" s="9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2"/>
      <c r="P167" s="2"/>
      <c r="AF167" s="2" t="str">
        <f>IF(データとりまとめシート!$A177="","",データとりまとめシート!$A177)</f>
        <v/>
      </c>
      <c r="AG167" s="2"/>
      <c r="AH167" s="2" t="str">
        <f>IF($AF167="","",VLOOKUP($AF167,NANS取り込みシート!$A:$P,2,FALSE))</f>
        <v/>
      </c>
      <c r="AI167" s="2"/>
      <c r="AJ167" s="2" t="str">
        <f>IF($AF167="","",VLOOKUP($AF167,NANS取り込みシート!$A:$P,5,FALSE))</f>
        <v/>
      </c>
      <c r="AK167" s="2" t="str">
        <f>IF($AF167="","",VLOOKUP($AF167,NANS取り込みシート!$A:$P,6,FALSE))</f>
        <v/>
      </c>
      <c r="AL167" s="2" t="str">
        <f>IF($AF167="","",VLOOKUP($AF167,NANS取り込みシート!$A:$P,7,FALSE))</f>
        <v/>
      </c>
      <c r="AM167" s="2"/>
      <c r="AN167" s="2" t="str">
        <f>IF($AF167="","",VLOOKUP($AF167,NANS取り込みシート!$A:$P,9,FALSE))</f>
        <v/>
      </c>
      <c r="AO167" s="2" t="str">
        <f>IF($AF167="","",VLOOKUP($AF167,NANS取り込みシート!$A:$P,10,FALSE))</f>
        <v/>
      </c>
      <c r="AP167" s="2" t="str">
        <f>IF($AF167="","",VLOOKUP($AF167,NANS取り込みシート!$A:$P,11,FALSE))</f>
        <v/>
      </c>
      <c r="AQ167" s="2" t="str">
        <f>IF($AF167="","",VLOOKUP($AF167,NANS取り込みシート!$A:$P,12,FALSE))</f>
        <v/>
      </c>
      <c r="AR167" s="2" t="str">
        <f>IF($AF167="","",VLOOKUP($AF167,NANS取り込みシート!$A:$P,13,FALSE))</f>
        <v/>
      </c>
      <c r="AS167" s="9" t="str">
        <f>IF($AF167="","",VLOOKUP($AF167,NANS取り込みシート!$A:$P,14,FALSE))</f>
        <v/>
      </c>
      <c r="AT167" s="2"/>
      <c r="AU167" s="9" t="str">
        <f>IF($AF167="","",VLOOKUP($AF167,NANS取り込みシート!$A:$P,16,FALSE))</f>
        <v/>
      </c>
      <c r="AV167" s="2" t="str">
        <f>IF(データとりまとめシート!$E177="","",データとりまとめシート!$E177)</f>
        <v/>
      </c>
      <c r="AW167" s="2" t="str">
        <f>IF(データとりまとめシート!$G177="","",データとりまとめシート!$G177)</f>
        <v/>
      </c>
      <c r="AX167" s="2"/>
      <c r="AY167" s="2"/>
      <c r="AZ167" s="2" t="str">
        <f>IF(データとりまとめシート!$I177="","",データとりまとめシート!$I177)</f>
        <v/>
      </c>
      <c r="BA167" s="2" t="str">
        <f>IF(データとりまとめシート!$K177="","",データとりまとめシート!$K177)</f>
        <v/>
      </c>
      <c r="BB167" s="2"/>
      <c r="BC167" s="2"/>
    </row>
    <row r="168" spans="1:55">
      <c r="A168" s="2" t="str">
        <f>IF(選手情報入力シート!A168="","",選手情報入力シート!A168)</f>
        <v/>
      </c>
      <c r="B168" s="2" t="str">
        <f>IF($A168="","",所属情報入力シート!$A$2)</f>
        <v/>
      </c>
      <c r="C168" s="2"/>
      <c r="D168" s="2"/>
      <c r="E168" s="2" t="str">
        <f>IF($A168="","",VLOOKUP($A168,選手情報入力シート!$A$3:$M$246,2,FALSE))</f>
        <v/>
      </c>
      <c r="F168" s="2" t="str">
        <f>IF($A168="","",VLOOKUP($A168,選手情報入力シート!$A$3:$M$246,3,FALSE)&amp;" "&amp;VLOOKUP($A168,選手情報入力シート!$A$3:$M$246,4,FALSE))</f>
        <v/>
      </c>
      <c r="G168" s="2" t="str">
        <f>IF($A168="","",VLOOKUP($A168,選手情報入力シート!$A$3:$M$246,5,FALSE))</f>
        <v/>
      </c>
      <c r="H168" s="2"/>
      <c r="I168" s="2" t="str">
        <f>IF($A168="","",VLOOKUP($A168,選手情報入力シート!$A$3:$M$246,6,FALSE))</f>
        <v/>
      </c>
      <c r="J168" s="2" t="str">
        <f>IF($A168="","",VLOOKUP($A168,選手情報入力シート!$A$3:$M$246,7,FALSE))</f>
        <v/>
      </c>
      <c r="K168" s="2" t="str">
        <f>IF($A168="","",VLOOKUP($A168,選手情報入力シート!$A$3:$M$246,8,FALSE))</f>
        <v/>
      </c>
      <c r="L168" s="2" t="str">
        <f>IF($A168="","",VLOOKUP($A168,選手情報入力シート!$A$3:$M$246,9,FALSE))</f>
        <v/>
      </c>
      <c r="M168" s="2" t="str">
        <f>IF($A168="","",YEAR(VLOOKUP($A168,選手情報入力シート!$A$3:$M$246,10,FALSE)))</f>
        <v/>
      </c>
      <c r="N168" s="9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2"/>
      <c r="P168" s="2"/>
      <c r="AF168" s="2" t="str">
        <f>IF(データとりまとめシート!$A178="","",データとりまとめシート!$A178)</f>
        <v/>
      </c>
      <c r="AG168" s="2"/>
      <c r="AH168" s="2" t="str">
        <f>IF($AF168="","",VLOOKUP($AF168,NANS取り込みシート!$A:$P,2,FALSE))</f>
        <v/>
      </c>
      <c r="AI168" s="2"/>
      <c r="AJ168" s="2" t="str">
        <f>IF($AF168="","",VLOOKUP($AF168,NANS取り込みシート!$A:$P,5,FALSE))</f>
        <v/>
      </c>
      <c r="AK168" s="2" t="str">
        <f>IF($AF168="","",VLOOKUP($AF168,NANS取り込みシート!$A:$P,6,FALSE))</f>
        <v/>
      </c>
      <c r="AL168" s="2" t="str">
        <f>IF($AF168="","",VLOOKUP($AF168,NANS取り込みシート!$A:$P,7,FALSE))</f>
        <v/>
      </c>
      <c r="AM168" s="2"/>
      <c r="AN168" s="2" t="str">
        <f>IF($AF168="","",VLOOKUP($AF168,NANS取り込みシート!$A:$P,9,FALSE))</f>
        <v/>
      </c>
      <c r="AO168" s="2" t="str">
        <f>IF($AF168="","",VLOOKUP($AF168,NANS取り込みシート!$A:$P,10,FALSE))</f>
        <v/>
      </c>
      <c r="AP168" s="2" t="str">
        <f>IF($AF168="","",VLOOKUP($AF168,NANS取り込みシート!$A:$P,11,FALSE))</f>
        <v/>
      </c>
      <c r="AQ168" s="2" t="str">
        <f>IF($AF168="","",VLOOKUP($AF168,NANS取り込みシート!$A:$P,12,FALSE))</f>
        <v/>
      </c>
      <c r="AR168" s="2" t="str">
        <f>IF($AF168="","",VLOOKUP($AF168,NANS取り込みシート!$A:$P,13,FALSE))</f>
        <v/>
      </c>
      <c r="AS168" s="9" t="str">
        <f>IF($AF168="","",VLOOKUP($AF168,NANS取り込みシート!$A:$P,14,FALSE))</f>
        <v/>
      </c>
      <c r="AT168" s="2"/>
      <c r="AU168" s="9" t="str">
        <f>IF($AF168="","",VLOOKUP($AF168,NANS取り込みシート!$A:$P,16,FALSE))</f>
        <v/>
      </c>
      <c r="AV168" s="2" t="str">
        <f>IF(データとりまとめシート!$E178="","",データとりまとめシート!$E178)</f>
        <v/>
      </c>
      <c r="AW168" s="2" t="str">
        <f>IF(データとりまとめシート!$G178="","",データとりまとめシート!$G178)</f>
        <v/>
      </c>
      <c r="AX168" s="2"/>
      <c r="AY168" s="2"/>
      <c r="AZ168" s="2" t="str">
        <f>IF(データとりまとめシート!$I178="","",データとりまとめシート!$I178)</f>
        <v/>
      </c>
      <c r="BA168" s="2" t="str">
        <f>IF(データとりまとめシート!$K178="","",データとりまとめシート!$K178)</f>
        <v/>
      </c>
      <c r="BB168" s="2"/>
      <c r="BC168" s="2"/>
    </row>
    <row r="169" spans="1:55">
      <c r="A169" s="2" t="str">
        <f>IF(選手情報入力シート!A169="","",選手情報入力シート!A169)</f>
        <v/>
      </c>
      <c r="B169" s="2" t="str">
        <f>IF($A169="","",所属情報入力シート!$A$2)</f>
        <v/>
      </c>
      <c r="C169" s="2"/>
      <c r="D169" s="2"/>
      <c r="E169" s="2" t="str">
        <f>IF($A169="","",VLOOKUP($A169,選手情報入力シート!$A$3:$M$246,2,FALSE))</f>
        <v/>
      </c>
      <c r="F169" s="2" t="str">
        <f>IF($A169="","",VLOOKUP($A169,選手情報入力シート!$A$3:$M$246,3,FALSE)&amp;" "&amp;VLOOKUP($A169,選手情報入力シート!$A$3:$M$246,4,FALSE))</f>
        <v/>
      </c>
      <c r="G169" s="2" t="str">
        <f>IF($A169="","",VLOOKUP($A169,選手情報入力シート!$A$3:$M$246,5,FALSE))</f>
        <v/>
      </c>
      <c r="H169" s="2"/>
      <c r="I169" s="2" t="str">
        <f>IF($A169="","",VLOOKUP($A169,選手情報入力シート!$A$3:$M$246,6,FALSE))</f>
        <v/>
      </c>
      <c r="J169" s="2" t="str">
        <f>IF($A169="","",VLOOKUP($A169,選手情報入力シート!$A$3:$M$246,7,FALSE))</f>
        <v/>
      </c>
      <c r="K169" s="2" t="str">
        <f>IF($A169="","",VLOOKUP($A169,選手情報入力シート!$A$3:$M$246,8,FALSE))</f>
        <v/>
      </c>
      <c r="L169" s="2" t="str">
        <f>IF($A169="","",VLOOKUP($A169,選手情報入力シート!$A$3:$M$246,9,FALSE))</f>
        <v/>
      </c>
      <c r="M169" s="2" t="str">
        <f>IF($A169="","",YEAR(VLOOKUP($A169,選手情報入力シート!$A$3:$M$246,10,FALSE)))</f>
        <v/>
      </c>
      <c r="N169" s="9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2"/>
      <c r="P169" s="2"/>
      <c r="AF169" s="2" t="str">
        <f>IF(データとりまとめシート!$A179="","",データとりまとめシート!$A179)</f>
        <v/>
      </c>
      <c r="AG169" s="2"/>
      <c r="AH169" s="2" t="str">
        <f>IF($AF169="","",VLOOKUP($AF169,NANS取り込みシート!$A:$P,2,FALSE))</f>
        <v/>
      </c>
      <c r="AI169" s="2"/>
      <c r="AJ169" s="2" t="str">
        <f>IF($AF169="","",VLOOKUP($AF169,NANS取り込みシート!$A:$P,5,FALSE))</f>
        <v/>
      </c>
      <c r="AK169" s="2" t="str">
        <f>IF($AF169="","",VLOOKUP($AF169,NANS取り込みシート!$A:$P,6,FALSE))</f>
        <v/>
      </c>
      <c r="AL169" s="2" t="str">
        <f>IF($AF169="","",VLOOKUP($AF169,NANS取り込みシート!$A:$P,7,FALSE))</f>
        <v/>
      </c>
      <c r="AM169" s="2"/>
      <c r="AN169" s="2" t="str">
        <f>IF($AF169="","",VLOOKUP($AF169,NANS取り込みシート!$A:$P,9,FALSE))</f>
        <v/>
      </c>
      <c r="AO169" s="2" t="str">
        <f>IF($AF169="","",VLOOKUP($AF169,NANS取り込みシート!$A:$P,10,FALSE))</f>
        <v/>
      </c>
      <c r="AP169" s="2" t="str">
        <f>IF($AF169="","",VLOOKUP($AF169,NANS取り込みシート!$A:$P,11,FALSE))</f>
        <v/>
      </c>
      <c r="AQ169" s="2" t="str">
        <f>IF($AF169="","",VLOOKUP($AF169,NANS取り込みシート!$A:$P,12,FALSE))</f>
        <v/>
      </c>
      <c r="AR169" s="2" t="str">
        <f>IF($AF169="","",VLOOKUP($AF169,NANS取り込みシート!$A:$P,13,FALSE))</f>
        <v/>
      </c>
      <c r="AS169" s="9" t="str">
        <f>IF($AF169="","",VLOOKUP($AF169,NANS取り込みシート!$A:$P,14,FALSE))</f>
        <v/>
      </c>
      <c r="AT169" s="2"/>
      <c r="AU169" s="9" t="str">
        <f>IF($AF169="","",VLOOKUP($AF169,NANS取り込みシート!$A:$P,16,FALSE))</f>
        <v/>
      </c>
      <c r="AV169" s="2" t="str">
        <f>IF(データとりまとめシート!$E179="","",データとりまとめシート!$E179)</f>
        <v/>
      </c>
      <c r="AW169" s="2" t="str">
        <f>IF(データとりまとめシート!$G179="","",データとりまとめシート!$G179)</f>
        <v/>
      </c>
      <c r="AX169" s="2"/>
      <c r="AY169" s="2"/>
      <c r="AZ169" s="2" t="str">
        <f>IF(データとりまとめシート!$I179="","",データとりまとめシート!$I179)</f>
        <v/>
      </c>
      <c r="BA169" s="2" t="str">
        <f>IF(データとりまとめシート!$K179="","",データとりまとめシート!$K179)</f>
        <v/>
      </c>
      <c r="BB169" s="2"/>
      <c r="BC169" s="2"/>
    </row>
    <row r="170" spans="1:55">
      <c r="A170" s="2" t="str">
        <f>IF(選手情報入力シート!A170="","",選手情報入力シート!A170)</f>
        <v/>
      </c>
      <c r="B170" s="2" t="str">
        <f>IF($A170="","",所属情報入力シート!$A$2)</f>
        <v/>
      </c>
      <c r="C170" s="2"/>
      <c r="D170" s="2"/>
      <c r="E170" s="2" t="str">
        <f>IF($A170="","",VLOOKUP($A170,選手情報入力シート!$A$3:$M$246,2,FALSE))</f>
        <v/>
      </c>
      <c r="F170" s="2" t="str">
        <f>IF($A170="","",VLOOKUP($A170,選手情報入力シート!$A$3:$M$246,3,FALSE)&amp;" "&amp;VLOOKUP($A170,選手情報入力シート!$A$3:$M$246,4,FALSE))</f>
        <v/>
      </c>
      <c r="G170" s="2" t="str">
        <f>IF($A170="","",VLOOKUP($A170,選手情報入力シート!$A$3:$M$246,5,FALSE))</f>
        <v/>
      </c>
      <c r="H170" s="2"/>
      <c r="I170" s="2" t="str">
        <f>IF($A170="","",VLOOKUP($A170,選手情報入力シート!$A$3:$M$246,6,FALSE))</f>
        <v/>
      </c>
      <c r="J170" s="2" t="str">
        <f>IF($A170="","",VLOOKUP($A170,選手情報入力シート!$A$3:$M$246,7,FALSE))</f>
        <v/>
      </c>
      <c r="K170" s="2" t="str">
        <f>IF($A170="","",VLOOKUP($A170,選手情報入力シート!$A$3:$M$246,8,FALSE))</f>
        <v/>
      </c>
      <c r="L170" s="2" t="str">
        <f>IF($A170="","",VLOOKUP($A170,選手情報入力シート!$A$3:$M$246,9,FALSE))</f>
        <v/>
      </c>
      <c r="M170" s="2" t="str">
        <f>IF($A170="","",YEAR(VLOOKUP($A170,選手情報入力シート!$A$3:$M$246,10,FALSE)))</f>
        <v/>
      </c>
      <c r="N170" s="9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2"/>
      <c r="P170" s="2"/>
      <c r="AF170" s="2" t="str">
        <f>IF(データとりまとめシート!$A180="","",データとりまとめシート!$A180)</f>
        <v/>
      </c>
      <c r="AG170" s="2"/>
      <c r="AH170" s="2" t="str">
        <f>IF($AF170="","",VLOOKUP($AF170,NANS取り込みシート!$A:$P,2,FALSE))</f>
        <v/>
      </c>
      <c r="AI170" s="2"/>
      <c r="AJ170" s="2" t="str">
        <f>IF($AF170="","",VLOOKUP($AF170,NANS取り込みシート!$A:$P,5,FALSE))</f>
        <v/>
      </c>
      <c r="AK170" s="2" t="str">
        <f>IF($AF170="","",VLOOKUP($AF170,NANS取り込みシート!$A:$P,6,FALSE))</f>
        <v/>
      </c>
      <c r="AL170" s="2" t="str">
        <f>IF($AF170="","",VLOOKUP($AF170,NANS取り込みシート!$A:$P,7,FALSE))</f>
        <v/>
      </c>
      <c r="AM170" s="2"/>
      <c r="AN170" s="2" t="str">
        <f>IF($AF170="","",VLOOKUP($AF170,NANS取り込みシート!$A:$P,9,FALSE))</f>
        <v/>
      </c>
      <c r="AO170" s="2" t="str">
        <f>IF($AF170="","",VLOOKUP($AF170,NANS取り込みシート!$A:$P,10,FALSE))</f>
        <v/>
      </c>
      <c r="AP170" s="2" t="str">
        <f>IF($AF170="","",VLOOKUP($AF170,NANS取り込みシート!$A:$P,11,FALSE))</f>
        <v/>
      </c>
      <c r="AQ170" s="2" t="str">
        <f>IF($AF170="","",VLOOKUP($AF170,NANS取り込みシート!$A:$P,12,FALSE))</f>
        <v/>
      </c>
      <c r="AR170" s="2" t="str">
        <f>IF($AF170="","",VLOOKUP($AF170,NANS取り込みシート!$A:$P,13,FALSE))</f>
        <v/>
      </c>
      <c r="AS170" s="9" t="str">
        <f>IF($AF170="","",VLOOKUP($AF170,NANS取り込みシート!$A:$P,14,FALSE))</f>
        <v/>
      </c>
      <c r="AT170" s="2"/>
      <c r="AU170" s="9" t="str">
        <f>IF($AF170="","",VLOOKUP($AF170,NANS取り込みシート!$A:$P,16,FALSE))</f>
        <v/>
      </c>
      <c r="AV170" s="2" t="str">
        <f>IF(データとりまとめシート!$E180="","",データとりまとめシート!$E180)</f>
        <v/>
      </c>
      <c r="AW170" s="2" t="str">
        <f>IF(データとりまとめシート!$G180="","",データとりまとめシート!$G180)</f>
        <v/>
      </c>
      <c r="AX170" s="2"/>
      <c r="AY170" s="2"/>
      <c r="AZ170" s="2" t="str">
        <f>IF(データとりまとめシート!$I180="","",データとりまとめシート!$I180)</f>
        <v/>
      </c>
      <c r="BA170" s="2" t="str">
        <f>IF(データとりまとめシート!$K180="","",データとりまとめシート!$K180)</f>
        <v/>
      </c>
      <c r="BB170" s="2"/>
      <c r="BC170" s="2"/>
    </row>
    <row r="171" spans="1:55">
      <c r="A171" s="2" t="str">
        <f>IF(選手情報入力シート!A171="","",選手情報入力シート!A171)</f>
        <v/>
      </c>
      <c r="B171" s="2" t="str">
        <f>IF($A171="","",所属情報入力シート!$A$2)</f>
        <v/>
      </c>
      <c r="C171" s="2"/>
      <c r="D171" s="2"/>
      <c r="E171" s="2" t="str">
        <f>IF($A171="","",VLOOKUP($A171,選手情報入力シート!$A$3:$M$246,2,FALSE))</f>
        <v/>
      </c>
      <c r="F171" s="2" t="str">
        <f>IF($A171="","",VLOOKUP($A171,選手情報入力シート!$A$3:$M$246,3,FALSE)&amp;" "&amp;VLOOKUP($A171,選手情報入力シート!$A$3:$M$246,4,FALSE))</f>
        <v/>
      </c>
      <c r="G171" s="2" t="str">
        <f>IF($A171="","",VLOOKUP($A171,選手情報入力シート!$A$3:$M$246,5,FALSE))</f>
        <v/>
      </c>
      <c r="H171" s="2"/>
      <c r="I171" s="2" t="str">
        <f>IF($A171="","",VLOOKUP($A171,選手情報入力シート!$A$3:$M$246,6,FALSE))</f>
        <v/>
      </c>
      <c r="J171" s="2" t="str">
        <f>IF($A171="","",VLOOKUP($A171,選手情報入力シート!$A$3:$M$246,7,FALSE))</f>
        <v/>
      </c>
      <c r="K171" s="2" t="str">
        <f>IF($A171="","",VLOOKUP($A171,選手情報入力シート!$A$3:$M$246,8,FALSE))</f>
        <v/>
      </c>
      <c r="L171" s="2" t="str">
        <f>IF($A171="","",VLOOKUP($A171,選手情報入力シート!$A$3:$M$246,9,FALSE))</f>
        <v/>
      </c>
      <c r="M171" s="2" t="str">
        <f>IF($A171="","",YEAR(VLOOKUP($A171,選手情報入力シート!$A$3:$M$246,10,FALSE)))</f>
        <v/>
      </c>
      <c r="N171" s="9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2"/>
      <c r="P171" s="2"/>
      <c r="AF171" s="2" t="str">
        <f>IF(データとりまとめシート!$A181="","",データとりまとめシート!$A181)</f>
        <v/>
      </c>
      <c r="AG171" s="2"/>
      <c r="AH171" s="2" t="str">
        <f>IF($AF171="","",VLOOKUP($AF171,NANS取り込みシート!$A:$P,2,FALSE))</f>
        <v/>
      </c>
      <c r="AI171" s="2"/>
      <c r="AJ171" s="2" t="str">
        <f>IF($AF171="","",VLOOKUP($AF171,NANS取り込みシート!$A:$P,5,FALSE))</f>
        <v/>
      </c>
      <c r="AK171" s="2" t="str">
        <f>IF($AF171="","",VLOOKUP($AF171,NANS取り込みシート!$A:$P,6,FALSE))</f>
        <v/>
      </c>
      <c r="AL171" s="2" t="str">
        <f>IF($AF171="","",VLOOKUP($AF171,NANS取り込みシート!$A:$P,7,FALSE))</f>
        <v/>
      </c>
      <c r="AM171" s="2"/>
      <c r="AN171" s="2" t="str">
        <f>IF($AF171="","",VLOOKUP($AF171,NANS取り込みシート!$A:$P,9,FALSE))</f>
        <v/>
      </c>
      <c r="AO171" s="2" t="str">
        <f>IF($AF171="","",VLOOKUP($AF171,NANS取り込みシート!$A:$P,10,FALSE))</f>
        <v/>
      </c>
      <c r="AP171" s="2" t="str">
        <f>IF($AF171="","",VLOOKUP($AF171,NANS取り込みシート!$A:$P,11,FALSE))</f>
        <v/>
      </c>
      <c r="AQ171" s="2" t="str">
        <f>IF($AF171="","",VLOOKUP($AF171,NANS取り込みシート!$A:$P,12,FALSE))</f>
        <v/>
      </c>
      <c r="AR171" s="2" t="str">
        <f>IF($AF171="","",VLOOKUP($AF171,NANS取り込みシート!$A:$P,13,FALSE))</f>
        <v/>
      </c>
      <c r="AS171" s="9" t="str">
        <f>IF($AF171="","",VLOOKUP($AF171,NANS取り込みシート!$A:$P,14,FALSE))</f>
        <v/>
      </c>
      <c r="AT171" s="2"/>
      <c r="AU171" s="9" t="str">
        <f>IF($AF171="","",VLOOKUP($AF171,NANS取り込みシート!$A:$P,16,FALSE))</f>
        <v/>
      </c>
      <c r="AV171" s="2" t="str">
        <f>IF(データとりまとめシート!$E181="","",データとりまとめシート!$E181)</f>
        <v/>
      </c>
      <c r="AW171" s="2" t="str">
        <f>IF(データとりまとめシート!$G181="","",データとりまとめシート!$G181)</f>
        <v/>
      </c>
      <c r="AX171" s="2"/>
      <c r="AY171" s="2"/>
      <c r="AZ171" s="2" t="str">
        <f>IF(データとりまとめシート!$I181="","",データとりまとめシート!$I181)</f>
        <v/>
      </c>
      <c r="BA171" s="2" t="str">
        <f>IF(データとりまとめシート!$K181="","",データとりまとめシート!$K181)</f>
        <v/>
      </c>
      <c r="BB171" s="2"/>
      <c r="BC171" s="2"/>
    </row>
    <row r="172" spans="1:55">
      <c r="A172" s="2" t="str">
        <f>IF(選手情報入力シート!A172="","",選手情報入力シート!A172)</f>
        <v/>
      </c>
      <c r="B172" s="2" t="str">
        <f>IF($A172="","",所属情報入力シート!$A$2)</f>
        <v/>
      </c>
      <c r="C172" s="2"/>
      <c r="D172" s="2"/>
      <c r="E172" s="2" t="str">
        <f>IF($A172="","",VLOOKUP($A172,選手情報入力シート!$A$3:$M$246,2,FALSE))</f>
        <v/>
      </c>
      <c r="F172" s="2" t="str">
        <f>IF($A172="","",VLOOKUP($A172,選手情報入力シート!$A$3:$M$246,3,FALSE)&amp;" "&amp;VLOOKUP($A172,選手情報入力シート!$A$3:$M$246,4,FALSE))</f>
        <v/>
      </c>
      <c r="G172" s="2" t="str">
        <f>IF($A172="","",VLOOKUP($A172,選手情報入力シート!$A$3:$M$246,5,FALSE))</f>
        <v/>
      </c>
      <c r="H172" s="2"/>
      <c r="I172" s="2" t="str">
        <f>IF($A172="","",VLOOKUP($A172,選手情報入力シート!$A$3:$M$246,6,FALSE))</f>
        <v/>
      </c>
      <c r="J172" s="2" t="str">
        <f>IF($A172="","",VLOOKUP($A172,選手情報入力シート!$A$3:$M$246,7,FALSE))</f>
        <v/>
      </c>
      <c r="K172" s="2" t="str">
        <f>IF($A172="","",VLOOKUP($A172,選手情報入力シート!$A$3:$M$246,8,FALSE))</f>
        <v/>
      </c>
      <c r="L172" s="2" t="str">
        <f>IF($A172="","",VLOOKUP($A172,選手情報入力シート!$A$3:$M$246,9,FALSE))</f>
        <v/>
      </c>
      <c r="M172" s="2" t="str">
        <f>IF($A172="","",YEAR(VLOOKUP($A172,選手情報入力シート!$A$3:$M$246,10,FALSE)))</f>
        <v/>
      </c>
      <c r="N172" s="9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2"/>
      <c r="P172" s="2"/>
      <c r="AF172" s="2" t="str">
        <f>IF(データとりまとめシート!$A182="","",データとりまとめシート!$A182)</f>
        <v/>
      </c>
      <c r="AG172" s="2"/>
      <c r="AH172" s="2" t="str">
        <f>IF($AF172="","",VLOOKUP($AF172,NANS取り込みシート!$A:$P,2,FALSE))</f>
        <v/>
      </c>
      <c r="AI172" s="2"/>
      <c r="AJ172" s="2" t="str">
        <f>IF($AF172="","",VLOOKUP($AF172,NANS取り込みシート!$A:$P,5,FALSE))</f>
        <v/>
      </c>
      <c r="AK172" s="2" t="str">
        <f>IF($AF172="","",VLOOKUP($AF172,NANS取り込みシート!$A:$P,6,FALSE))</f>
        <v/>
      </c>
      <c r="AL172" s="2" t="str">
        <f>IF($AF172="","",VLOOKUP($AF172,NANS取り込みシート!$A:$P,7,FALSE))</f>
        <v/>
      </c>
      <c r="AM172" s="2"/>
      <c r="AN172" s="2" t="str">
        <f>IF($AF172="","",VLOOKUP($AF172,NANS取り込みシート!$A:$P,9,FALSE))</f>
        <v/>
      </c>
      <c r="AO172" s="2" t="str">
        <f>IF($AF172="","",VLOOKUP($AF172,NANS取り込みシート!$A:$P,10,FALSE))</f>
        <v/>
      </c>
      <c r="AP172" s="2" t="str">
        <f>IF($AF172="","",VLOOKUP($AF172,NANS取り込みシート!$A:$P,11,FALSE))</f>
        <v/>
      </c>
      <c r="AQ172" s="2" t="str">
        <f>IF($AF172="","",VLOOKUP($AF172,NANS取り込みシート!$A:$P,12,FALSE))</f>
        <v/>
      </c>
      <c r="AR172" s="2" t="str">
        <f>IF($AF172="","",VLOOKUP($AF172,NANS取り込みシート!$A:$P,13,FALSE))</f>
        <v/>
      </c>
      <c r="AS172" s="9" t="str">
        <f>IF($AF172="","",VLOOKUP($AF172,NANS取り込みシート!$A:$P,14,FALSE))</f>
        <v/>
      </c>
      <c r="AT172" s="2"/>
      <c r="AU172" s="9" t="str">
        <f>IF($AF172="","",VLOOKUP($AF172,NANS取り込みシート!$A:$P,16,FALSE))</f>
        <v/>
      </c>
      <c r="AV172" s="2" t="str">
        <f>IF(データとりまとめシート!$E182="","",データとりまとめシート!$E182)</f>
        <v/>
      </c>
      <c r="AW172" s="2" t="str">
        <f>IF(データとりまとめシート!$G182="","",データとりまとめシート!$G182)</f>
        <v/>
      </c>
      <c r="AX172" s="2"/>
      <c r="AY172" s="2"/>
      <c r="AZ172" s="2" t="str">
        <f>IF(データとりまとめシート!$I182="","",データとりまとめシート!$I182)</f>
        <v/>
      </c>
      <c r="BA172" s="2" t="str">
        <f>IF(データとりまとめシート!$K182="","",データとりまとめシート!$K182)</f>
        <v/>
      </c>
      <c r="BB172" s="2"/>
      <c r="BC172" s="2"/>
    </row>
    <row r="173" spans="1:55">
      <c r="A173" s="2" t="str">
        <f>IF(選手情報入力シート!A173="","",選手情報入力シート!A173)</f>
        <v/>
      </c>
      <c r="B173" s="2" t="str">
        <f>IF($A173="","",所属情報入力シート!$A$2)</f>
        <v/>
      </c>
      <c r="C173" s="2"/>
      <c r="D173" s="2"/>
      <c r="E173" s="2" t="str">
        <f>IF($A173="","",VLOOKUP($A173,選手情報入力シート!$A$3:$M$246,2,FALSE))</f>
        <v/>
      </c>
      <c r="F173" s="2" t="str">
        <f>IF($A173="","",VLOOKUP($A173,選手情報入力シート!$A$3:$M$246,3,FALSE)&amp;" "&amp;VLOOKUP($A173,選手情報入力シート!$A$3:$M$246,4,FALSE))</f>
        <v/>
      </c>
      <c r="G173" s="2" t="str">
        <f>IF($A173="","",VLOOKUP($A173,選手情報入力シート!$A$3:$M$246,5,FALSE))</f>
        <v/>
      </c>
      <c r="H173" s="2"/>
      <c r="I173" s="2" t="str">
        <f>IF($A173="","",VLOOKUP($A173,選手情報入力シート!$A$3:$M$246,6,FALSE))</f>
        <v/>
      </c>
      <c r="J173" s="2" t="str">
        <f>IF($A173="","",VLOOKUP($A173,選手情報入力シート!$A$3:$M$246,7,FALSE))</f>
        <v/>
      </c>
      <c r="K173" s="2" t="str">
        <f>IF($A173="","",VLOOKUP($A173,選手情報入力シート!$A$3:$M$246,8,FALSE))</f>
        <v/>
      </c>
      <c r="L173" s="2" t="str">
        <f>IF($A173="","",VLOOKUP($A173,選手情報入力シート!$A$3:$M$246,9,FALSE))</f>
        <v/>
      </c>
      <c r="M173" s="2" t="str">
        <f>IF($A173="","",YEAR(VLOOKUP($A173,選手情報入力シート!$A$3:$M$246,10,FALSE)))</f>
        <v/>
      </c>
      <c r="N173" s="9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2"/>
      <c r="P173" s="2"/>
      <c r="AF173" s="2" t="str">
        <f>IF(データとりまとめシート!$A183="","",データとりまとめシート!$A183)</f>
        <v/>
      </c>
      <c r="AG173" s="2"/>
      <c r="AH173" s="2" t="str">
        <f>IF($AF173="","",VLOOKUP($AF173,NANS取り込みシート!$A:$P,2,FALSE))</f>
        <v/>
      </c>
      <c r="AI173" s="2"/>
      <c r="AJ173" s="2" t="str">
        <f>IF($AF173="","",VLOOKUP($AF173,NANS取り込みシート!$A:$P,5,FALSE))</f>
        <v/>
      </c>
      <c r="AK173" s="2" t="str">
        <f>IF($AF173="","",VLOOKUP($AF173,NANS取り込みシート!$A:$P,6,FALSE))</f>
        <v/>
      </c>
      <c r="AL173" s="2" t="str">
        <f>IF($AF173="","",VLOOKUP($AF173,NANS取り込みシート!$A:$P,7,FALSE))</f>
        <v/>
      </c>
      <c r="AM173" s="2"/>
      <c r="AN173" s="2" t="str">
        <f>IF($AF173="","",VLOOKUP($AF173,NANS取り込みシート!$A:$P,9,FALSE))</f>
        <v/>
      </c>
      <c r="AO173" s="2" t="str">
        <f>IF($AF173="","",VLOOKUP($AF173,NANS取り込みシート!$A:$P,10,FALSE))</f>
        <v/>
      </c>
      <c r="AP173" s="2" t="str">
        <f>IF($AF173="","",VLOOKUP($AF173,NANS取り込みシート!$A:$P,11,FALSE))</f>
        <v/>
      </c>
      <c r="AQ173" s="2" t="str">
        <f>IF($AF173="","",VLOOKUP($AF173,NANS取り込みシート!$A:$P,12,FALSE))</f>
        <v/>
      </c>
      <c r="AR173" s="2" t="str">
        <f>IF($AF173="","",VLOOKUP($AF173,NANS取り込みシート!$A:$P,13,FALSE))</f>
        <v/>
      </c>
      <c r="AS173" s="9" t="str">
        <f>IF($AF173="","",VLOOKUP($AF173,NANS取り込みシート!$A:$P,14,FALSE))</f>
        <v/>
      </c>
      <c r="AT173" s="2"/>
      <c r="AU173" s="9" t="str">
        <f>IF($AF173="","",VLOOKUP($AF173,NANS取り込みシート!$A:$P,16,FALSE))</f>
        <v/>
      </c>
      <c r="AV173" s="2" t="str">
        <f>IF(データとりまとめシート!$E183="","",データとりまとめシート!$E183)</f>
        <v/>
      </c>
      <c r="AW173" s="2" t="str">
        <f>IF(データとりまとめシート!$G183="","",データとりまとめシート!$G183)</f>
        <v/>
      </c>
      <c r="AX173" s="2"/>
      <c r="AY173" s="2"/>
      <c r="AZ173" s="2" t="str">
        <f>IF(データとりまとめシート!$I183="","",データとりまとめシート!$I183)</f>
        <v/>
      </c>
      <c r="BA173" s="2" t="str">
        <f>IF(データとりまとめシート!$K183="","",データとりまとめシート!$K183)</f>
        <v/>
      </c>
      <c r="BB173" s="2"/>
      <c r="BC173" s="2"/>
    </row>
    <row r="174" spans="1:55">
      <c r="A174" s="2" t="str">
        <f>IF(選手情報入力シート!A174="","",選手情報入力シート!A174)</f>
        <v/>
      </c>
      <c r="B174" s="2" t="str">
        <f>IF($A174="","",所属情報入力シート!$A$2)</f>
        <v/>
      </c>
      <c r="C174" s="2"/>
      <c r="D174" s="2"/>
      <c r="E174" s="2" t="str">
        <f>IF($A174="","",VLOOKUP($A174,選手情報入力シート!$A$3:$M$246,2,FALSE))</f>
        <v/>
      </c>
      <c r="F174" s="2" t="str">
        <f>IF($A174="","",VLOOKUP($A174,選手情報入力シート!$A$3:$M$246,3,FALSE)&amp;" "&amp;VLOOKUP($A174,選手情報入力シート!$A$3:$M$246,4,FALSE))</f>
        <v/>
      </c>
      <c r="G174" s="2" t="str">
        <f>IF($A174="","",VLOOKUP($A174,選手情報入力シート!$A$3:$M$246,5,FALSE))</f>
        <v/>
      </c>
      <c r="H174" s="2"/>
      <c r="I174" s="2" t="str">
        <f>IF($A174="","",VLOOKUP($A174,選手情報入力シート!$A$3:$M$246,6,FALSE))</f>
        <v/>
      </c>
      <c r="J174" s="2" t="str">
        <f>IF($A174="","",VLOOKUP($A174,選手情報入力シート!$A$3:$M$246,7,FALSE))</f>
        <v/>
      </c>
      <c r="K174" s="2" t="str">
        <f>IF($A174="","",VLOOKUP($A174,選手情報入力シート!$A$3:$M$246,8,FALSE))</f>
        <v/>
      </c>
      <c r="L174" s="2" t="str">
        <f>IF($A174="","",VLOOKUP($A174,選手情報入力シート!$A$3:$M$246,9,FALSE))</f>
        <v/>
      </c>
      <c r="M174" s="2" t="str">
        <f>IF($A174="","",YEAR(VLOOKUP($A174,選手情報入力シート!$A$3:$M$246,10,FALSE)))</f>
        <v/>
      </c>
      <c r="N174" s="9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2"/>
      <c r="P174" s="2"/>
      <c r="AF174" s="2" t="str">
        <f>IF(データとりまとめシート!$A184="","",データとりまとめシート!$A184)</f>
        <v/>
      </c>
      <c r="AG174" s="2"/>
      <c r="AH174" s="2" t="str">
        <f>IF($AF174="","",VLOOKUP($AF174,NANS取り込みシート!$A:$P,2,FALSE))</f>
        <v/>
      </c>
      <c r="AI174" s="2"/>
      <c r="AJ174" s="2" t="str">
        <f>IF($AF174="","",VLOOKUP($AF174,NANS取り込みシート!$A:$P,5,FALSE))</f>
        <v/>
      </c>
      <c r="AK174" s="2" t="str">
        <f>IF($AF174="","",VLOOKUP($AF174,NANS取り込みシート!$A:$P,6,FALSE))</f>
        <v/>
      </c>
      <c r="AL174" s="2" t="str">
        <f>IF($AF174="","",VLOOKUP($AF174,NANS取り込みシート!$A:$P,7,FALSE))</f>
        <v/>
      </c>
      <c r="AM174" s="2"/>
      <c r="AN174" s="2" t="str">
        <f>IF($AF174="","",VLOOKUP($AF174,NANS取り込みシート!$A:$P,9,FALSE))</f>
        <v/>
      </c>
      <c r="AO174" s="2" t="str">
        <f>IF($AF174="","",VLOOKUP($AF174,NANS取り込みシート!$A:$P,10,FALSE))</f>
        <v/>
      </c>
      <c r="AP174" s="2" t="str">
        <f>IF($AF174="","",VLOOKUP($AF174,NANS取り込みシート!$A:$P,11,FALSE))</f>
        <v/>
      </c>
      <c r="AQ174" s="2" t="str">
        <f>IF($AF174="","",VLOOKUP($AF174,NANS取り込みシート!$A:$P,12,FALSE))</f>
        <v/>
      </c>
      <c r="AR174" s="2" t="str">
        <f>IF($AF174="","",VLOOKUP($AF174,NANS取り込みシート!$A:$P,13,FALSE))</f>
        <v/>
      </c>
      <c r="AS174" s="9" t="str">
        <f>IF($AF174="","",VLOOKUP($AF174,NANS取り込みシート!$A:$P,14,FALSE))</f>
        <v/>
      </c>
      <c r="AT174" s="2"/>
      <c r="AU174" s="9" t="str">
        <f>IF($AF174="","",VLOOKUP($AF174,NANS取り込みシート!$A:$P,16,FALSE))</f>
        <v/>
      </c>
      <c r="AV174" s="2" t="str">
        <f>IF(データとりまとめシート!$E184="","",データとりまとめシート!$E184)</f>
        <v/>
      </c>
      <c r="AW174" s="2" t="str">
        <f>IF(データとりまとめシート!$G184="","",データとりまとめシート!$G184)</f>
        <v/>
      </c>
      <c r="AX174" s="2"/>
      <c r="AY174" s="2"/>
      <c r="AZ174" s="2" t="str">
        <f>IF(データとりまとめシート!$I184="","",データとりまとめシート!$I184)</f>
        <v/>
      </c>
      <c r="BA174" s="2" t="str">
        <f>IF(データとりまとめシート!$K184="","",データとりまとめシート!$K184)</f>
        <v/>
      </c>
      <c r="BB174" s="2"/>
      <c r="BC174" s="2"/>
    </row>
    <row r="175" spans="1:55">
      <c r="A175" s="2" t="str">
        <f>IF(選手情報入力シート!A175="","",選手情報入力シート!A175)</f>
        <v/>
      </c>
      <c r="B175" s="2" t="str">
        <f>IF($A175="","",所属情報入力シート!$A$2)</f>
        <v/>
      </c>
      <c r="C175" s="2"/>
      <c r="D175" s="2"/>
      <c r="E175" s="2" t="str">
        <f>IF($A175="","",VLOOKUP($A175,選手情報入力シート!$A$3:$M$246,2,FALSE))</f>
        <v/>
      </c>
      <c r="F175" s="2" t="str">
        <f>IF($A175="","",VLOOKUP($A175,選手情報入力シート!$A$3:$M$246,3,FALSE)&amp;" "&amp;VLOOKUP($A175,選手情報入力シート!$A$3:$M$246,4,FALSE))</f>
        <v/>
      </c>
      <c r="G175" s="2" t="str">
        <f>IF($A175="","",VLOOKUP($A175,選手情報入力シート!$A$3:$M$246,5,FALSE))</f>
        <v/>
      </c>
      <c r="H175" s="2"/>
      <c r="I175" s="2" t="str">
        <f>IF($A175="","",VLOOKUP($A175,選手情報入力シート!$A$3:$M$246,6,FALSE))</f>
        <v/>
      </c>
      <c r="J175" s="2" t="str">
        <f>IF($A175="","",VLOOKUP($A175,選手情報入力シート!$A$3:$M$246,7,FALSE))</f>
        <v/>
      </c>
      <c r="K175" s="2" t="str">
        <f>IF($A175="","",VLOOKUP($A175,選手情報入力シート!$A$3:$M$246,8,FALSE))</f>
        <v/>
      </c>
      <c r="L175" s="2" t="str">
        <f>IF($A175="","",VLOOKUP($A175,選手情報入力シート!$A$3:$M$246,9,FALSE))</f>
        <v/>
      </c>
      <c r="M175" s="2" t="str">
        <f>IF($A175="","",YEAR(VLOOKUP($A175,選手情報入力シート!$A$3:$M$246,10,FALSE)))</f>
        <v/>
      </c>
      <c r="N175" s="9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2"/>
      <c r="P175" s="2"/>
      <c r="AF175" s="2" t="str">
        <f>IF(データとりまとめシート!$A185="","",データとりまとめシート!$A185)</f>
        <v/>
      </c>
      <c r="AG175" s="2"/>
      <c r="AH175" s="2" t="str">
        <f>IF($AF175="","",VLOOKUP($AF175,NANS取り込みシート!$A:$P,2,FALSE))</f>
        <v/>
      </c>
      <c r="AI175" s="2"/>
      <c r="AJ175" s="2" t="str">
        <f>IF($AF175="","",VLOOKUP($AF175,NANS取り込みシート!$A:$P,5,FALSE))</f>
        <v/>
      </c>
      <c r="AK175" s="2" t="str">
        <f>IF($AF175="","",VLOOKUP($AF175,NANS取り込みシート!$A:$P,6,FALSE))</f>
        <v/>
      </c>
      <c r="AL175" s="2" t="str">
        <f>IF($AF175="","",VLOOKUP($AF175,NANS取り込みシート!$A:$P,7,FALSE))</f>
        <v/>
      </c>
      <c r="AM175" s="2"/>
      <c r="AN175" s="2" t="str">
        <f>IF($AF175="","",VLOOKUP($AF175,NANS取り込みシート!$A:$P,9,FALSE))</f>
        <v/>
      </c>
      <c r="AO175" s="2" t="str">
        <f>IF($AF175="","",VLOOKUP($AF175,NANS取り込みシート!$A:$P,10,FALSE))</f>
        <v/>
      </c>
      <c r="AP175" s="2" t="str">
        <f>IF($AF175="","",VLOOKUP($AF175,NANS取り込みシート!$A:$P,11,FALSE))</f>
        <v/>
      </c>
      <c r="AQ175" s="2" t="str">
        <f>IF($AF175="","",VLOOKUP($AF175,NANS取り込みシート!$A:$P,12,FALSE))</f>
        <v/>
      </c>
      <c r="AR175" s="2" t="str">
        <f>IF($AF175="","",VLOOKUP($AF175,NANS取り込みシート!$A:$P,13,FALSE))</f>
        <v/>
      </c>
      <c r="AS175" s="9" t="str">
        <f>IF($AF175="","",VLOOKUP($AF175,NANS取り込みシート!$A:$P,14,FALSE))</f>
        <v/>
      </c>
      <c r="AT175" s="2"/>
      <c r="AU175" s="9" t="str">
        <f>IF($AF175="","",VLOOKUP($AF175,NANS取り込みシート!$A:$P,16,FALSE))</f>
        <v/>
      </c>
      <c r="AV175" s="2" t="str">
        <f>IF(データとりまとめシート!$E185="","",データとりまとめシート!$E185)</f>
        <v/>
      </c>
      <c r="AW175" s="2" t="str">
        <f>IF(データとりまとめシート!$G185="","",データとりまとめシート!$G185)</f>
        <v/>
      </c>
      <c r="AX175" s="2"/>
      <c r="AY175" s="2"/>
      <c r="AZ175" s="2" t="str">
        <f>IF(データとりまとめシート!$I185="","",データとりまとめシート!$I185)</f>
        <v/>
      </c>
      <c r="BA175" s="2" t="str">
        <f>IF(データとりまとめシート!$K185="","",データとりまとめシート!$K185)</f>
        <v/>
      </c>
      <c r="BB175" s="2"/>
      <c r="BC175" s="2"/>
    </row>
    <row r="176" spans="1:55">
      <c r="A176" s="2" t="str">
        <f>IF(選手情報入力シート!A176="","",選手情報入力シート!A176)</f>
        <v/>
      </c>
      <c r="B176" s="2" t="str">
        <f>IF($A176="","",所属情報入力シート!$A$2)</f>
        <v/>
      </c>
      <c r="C176" s="2"/>
      <c r="D176" s="2"/>
      <c r="E176" s="2" t="str">
        <f>IF($A176="","",VLOOKUP($A176,選手情報入力シート!$A$3:$M$246,2,FALSE))</f>
        <v/>
      </c>
      <c r="F176" s="2" t="str">
        <f>IF($A176="","",VLOOKUP($A176,選手情報入力シート!$A$3:$M$246,3,FALSE)&amp;" "&amp;VLOOKUP($A176,選手情報入力シート!$A$3:$M$246,4,FALSE))</f>
        <v/>
      </c>
      <c r="G176" s="2" t="str">
        <f>IF($A176="","",VLOOKUP($A176,選手情報入力シート!$A$3:$M$246,5,FALSE))</f>
        <v/>
      </c>
      <c r="H176" s="2"/>
      <c r="I176" s="2" t="str">
        <f>IF($A176="","",VLOOKUP($A176,選手情報入力シート!$A$3:$M$246,6,FALSE))</f>
        <v/>
      </c>
      <c r="J176" s="2" t="str">
        <f>IF($A176="","",VLOOKUP($A176,選手情報入力シート!$A$3:$M$246,7,FALSE))</f>
        <v/>
      </c>
      <c r="K176" s="2" t="str">
        <f>IF($A176="","",VLOOKUP($A176,選手情報入力シート!$A$3:$M$246,8,FALSE))</f>
        <v/>
      </c>
      <c r="L176" s="2" t="str">
        <f>IF($A176="","",VLOOKUP($A176,選手情報入力シート!$A$3:$M$246,9,FALSE))</f>
        <v/>
      </c>
      <c r="M176" s="2" t="str">
        <f>IF($A176="","",YEAR(VLOOKUP($A176,選手情報入力シート!$A$3:$M$246,10,FALSE)))</f>
        <v/>
      </c>
      <c r="N176" s="9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2"/>
      <c r="P176" s="2"/>
      <c r="AF176" s="2" t="str">
        <f>IF(データとりまとめシート!$A186="","",データとりまとめシート!$A186)</f>
        <v/>
      </c>
      <c r="AG176" s="2"/>
      <c r="AH176" s="2" t="str">
        <f>IF($AF176="","",VLOOKUP($AF176,NANS取り込みシート!$A:$P,2,FALSE))</f>
        <v/>
      </c>
      <c r="AI176" s="2"/>
      <c r="AJ176" s="2" t="str">
        <f>IF($AF176="","",VLOOKUP($AF176,NANS取り込みシート!$A:$P,5,FALSE))</f>
        <v/>
      </c>
      <c r="AK176" s="2" t="str">
        <f>IF($AF176="","",VLOOKUP($AF176,NANS取り込みシート!$A:$P,6,FALSE))</f>
        <v/>
      </c>
      <c r="AL176" s="2" t="str">
        <f>IF($AF176="","",VLOOKUP($AF176,NANS取り込みシート!$A:$P,7,FALSE))</f>
        <v/>
      </c>
      <c r="AM176" s="2"/>
      <c r="AN176" s="2" t="str">
        <f>IF($AF176="","",VLOOKUP($AF176,NANS取り込みシート!$A:$P,9,FALSE))</f>
        <v/>
      </c>
      <c r="AO176" s="2" t="str">
        <f>IF($AF176="","",VLOOKUP($AF176,NANS取り込みシート!$A:$P,10,FALSE))</f>
        <v/>
      </c>
      <c r="AP176" s="2" t="str">
        <f>IF($AF176="","",VLOOKUP($AF176,NANS取り込みシート!$A:$P,11,FALSE))</f>
        <v/>
      </c>
      <c r="AQ176" s="2" t="str">
        <f>IF($AF176="","",VLOOKUP($AF176,NANS取り込みシート!$A:$P,12,FALSE))</f>
        <v/>
      </c>
      <c r="AR176" s="2" t="str">
        <f>IF($AF176="","",VLOOKUP($AF176,NANS取り込みシート!$A:$P,13,FALSE))</f>
        <v/>
      </c>
      <c r="AS176" s="9" t="str">
        <f>IF($AF176="","",VLOOKUP($AF176,NANS取り込みシート!$A:$P,14,FALSE))</f>
        <v/>
      </c>
      <c r="AT176" s="2"/>
      <c r="AU176" s="9" t="str">
        <f>IF($AF176="","",VLOOKUP($AF176,NANS取り込みシート!$A:$P,16,FALSE))</f>
        <v/>
      </c>
      <c r="AV176" s="2" t="str">
        <f>IF(データとりまとめシート!$E186="","",データとりまとめシート!$E186)</f>
        <v/>
      </c>
      <c r="AW176" s="2" t="str">
        <f>IF(データとりまとめシート!$G186="","",データとりまとめシート!$G186)</f>
        <v/>
      </c>
      <c r="AX176" s="2"/>
      <c r="AY176" s="2"/>
      <c r="AZ176" s="2" t="str">
        <f>IF(データとりまとめシート!$I186="","",データとりまとめシート!$I186)</f>
        <v/>
      </c>
      <c r="BA176" s="2" t="str">
        <f>IF(データとりまとめシート!$K186="","",データとりまとめシート!$K186)</f>
        <v/>
      </c>
      <c r="BB176" s="2"/>
      <c r="BC176" s="2"/>
    </row>
    <row r="177" spans="1:55">
      <c r="A177" s="2" t="str">
        <f>IF(選手情報入力シート!A177="","",選手情報入力シート!A177)</f>
        <v/>
      </c>
      <c r="B177" s="2" t="str">
        <f>IF($A177="","",所属情報入力シート!$A$2)</f>
        <v/>
      </c>
      <c r="C177" s="2"/>
      <c r="D177" s="2"/>
      <c r="E177" s="2" t="str">
        <f>IF($A177="","",VLOOKUP($A177,選手情報入力シート!$A$3:$M$246,2,FALSE))</f>
        <v/>
      </c>
      <c r="F177" s="2" t="str">
        <f>IF($A177="","",VLOOKUP($A177,選手情報入力シート!$A$3:$M$246,3,FALSE)&amp;" "&amp;VLOOKUP($A177,選手情報入力シート!$A$3:$M$246,4,FALSE))</f>
        <v/>
      </c>
      <c r="G177" s="2" t="str">
        <f>IF($A177="","",VLOOKUP($A177,選手情報入力シート!$A$3:$M$246,5,FALSE))</f>
        <v/>
      </c>
      <c r="H177" s="2"/>
      <c r="I177" s="2" t="str">
        <f>IF($A177="","",VLOOKUP($A177,選手情報入力シート!$A$3:$M$246,6,FALSE))</f>
        <v/>
      </c>
      <c r="J177" s="2" t="str">
        <f>IF($A177="","",VLOOKUP($A177,選手情報入力シート!$A$3:$M$246,7,FALSE))</f>
        <v/>
      </c>
      <c r="K177" s="2" t="str">
        <f>IF($A177="","",VLOOKUP($A177,選手情報入力シート!$A$3:$M$246,8,FALSE))</f>
        <v/>
      </c>
      <c r="L177" s="2" t="str">
        <f>IF($A177="","",VLOOKUP($A177,選手情報入力シート!$A$3:$M$246,9,FALSE))</f>
        <v/>
      </c>
      <c r="M177" s="2" t="str">
        <f>IF($A177="","",YEAR(VLOOKUP($A177,選手情報入力シート!$A$3:$M$246,10,FALSE)))</f>
        <v/>
      </c>
      <c r="N177" s="9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2"/>
      <c r="P177" s="2"/>
      <c r="AF177" s="2" t="str">
        <f>IF(データとりまとめシート!$A187="","",データとりまとめシート!$A187)</f>
        <v/>
      </c>
      <c r="AG177" s="2"/>
      <c r="AH177" s="2" t="str">
        <f>IF($AF177="","",VLOOKUP($AF177,NANS取り込みシート!$A:$P,2,FALSE))</f>
        <v/>
      </c>
      <c r="AI177" s="2"/>
      <c r="AJ177" s="2" t="str">
        <f>IF($AF177="","",VLOOKUP($AF177,NANS取り込みシート!$A:$P,5,FALSE))</f>
        <v/>
      </c>
      <c r="AK177" s="2" t="str">
        <f>IF($AF177="","",VLOOKUP($AF177,NANS取り込みシート!$A:$P,6,FALSE))</f>
        <v/>
      </c>
      <c r="AL177" s="2" t="str">
        <f>IF($AF177="","",VLOOKUP($AF177,NANS取り込みシート!$A:$P,7,FALSE))</f>
        <v/>
      </c>
      <c r="AM177" s="2"/>
      <c r="AN177" s="2" t="str">
        <f>IF($AF177="","",VLOOKUP($AF177,NANS取り込みシート!$A:$P,9,FALSE))</f>
        <v/>
      </c>
      <c r="AO177" s="2" t="str">
        <f>IF($AF177="","",VLOOKUP($AF177,NANS取り込みシート!$A:$P,10,FALSE))</f>
        <v/>
      </c>
      <c r="AP177" s="2" t="str">
        <f>IF($AF177="","",VLOOKUP($AF177,NANS取り込みシート!$A:$P,11,FALSE))</f>
        <v/>
      </c>
      <c r="AQ177" s="2" t="str">
        <f>IF($AF177="","",VLOOKUP($AF177,NANS取り込みシート!$A:$P,12,FALSE))</f>
        <v/>
      </c>
      <c r="AR177" s="2" t="str">
        <f>IF($AF177="","",VLOOKUP($AF177,NANS取り込みシート!$A:$P,13,FALSE))</f>
        <v/>
      </c>
      <c r="AS177" s="9" t="str">
        <f>IF($AF177="","",VLOOKUP($AF177,NANS取り込みシート!$A:$P,14,FALSE))</f>
        <v/>
      </c>
      <c r="AT177" s="2"/>
      <c r="AU177" s="9" t="str">
        <f>IF($AF177="","",VLOOKUP($AF177,NANS取り込みシート!$A:$P,16,FALSE))</f>
        <v/>
      </c>
      <c r="AV177" s="2" t="str">
        <f>IF(データとりまとめシート!$E187="","",データとりまとめシート!$E187)</f>
        <v/>
      </c>
      <c r="AW177" s="2" t="str">
        <f>IF(データとりまとめシート!$G187="","",データとりまとめシート!$G187)</f>
        <v/>
      </c>
      <c r="AX177" s="2"/>
      <c r="AY177" s="2"/>
      <c r="AZ177" s="2" t="str">
        <f>IF(データとりまとめシート!$I187="","",データとりまとめシート!$I187)</f>
        <v/>
      </c>
      <c r="BA177" s="2" t="str">
        <f>IF(データとりまとめシート!$K187="","",データとりまとめシート!$K187)</f>
        <v/>
      </c>
      <c r="BB177" s="2"/>
      <c r="BC177" s="2"/>
    </row>
    <row r="178" spans="1:55">
      <c r="A178" s="2" t="str">
        <f>IF(選手情報入力シート!A178="","",選手情報入力シート!A178)</f>
        <v/>
      </c>
      <c r="B178" s="2" t="str">
        <f>IF($A178="","",所属情報入力シート!$A$2)</f>
        <v/>
      </c>
      <c r="C178" s="2"/>
      <c r="D178" s="2"/>
      <c r="E178" s="2" t="str">
        <f>IF($A178="","",VLOOKUP($A178,選手情報入力シート!$A$3:$M$246,2,FALSE))</f>
        <v/>
      </c>
      <c r="F178" s="2" t="str">
        <f>IF($A178="","",VLOOKUP($A178,選手情報入力シート!$A$3:$M$246,3,FALSE)&amp;" "&amp;VLOOKUP($A178,選手情報入力シート!$A$3:$M$246,4,FALSE))</f>
        <v/>
      </c>
      <c r="G178" s="2" t="str">
        <f>IF($A178="","",VLOOKUP($A178,選手情報入力シート!$A$3:$M$246,5,FALSE))</f>
        <v/>
      </c>
      <c r="H178" s="2"/>
      <c r="I178" s="2" t="str">
        <f>IF($A178="","",VLOOKUP($A178,選手情報入力シート!$A$3:$M$246,6,FALSE))</f>
        <v/>
      </c>
      <c r="J178" s="2" t="str">
        <f>IF($A178="","",VLOOKUP($A178,選手情報入力シート!$A$3:$M$246,7,FALSE))</f>
        <v/>
      </c>
      <c r="K178" s="2" t="str">
        <f>IF($A178="","",VLOOKUP($A178,選手情報入力シート!$A$3:$M$246,8,FALSE))</f>
        <v/>
      </c>
      <c r="L178" s="2" t="str">
        <f>IF($A178="","",VLOOKUP($A178,選手情報入力シート!$A$3:$M$246,9,FALSE))</f>
        <v/>
      </c>
      <c r="M178" s="2" t="str">
        <f>IF($A178="","",YEAR(VLOOKUP($A178,選手情報入力シート!$A$3:$M$246,10,FALSE)))</f>
        <v/>
      </c>
      <c r="N178" s="9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2"/>
      <c r="P178" s="2"/>
      <c r="AF178" s="2" t="str">
        <f>IF(データとりまとめシート!$A188="","",データとりまとめシート!$A188)</f>
        <v/>
      </c>
      <c r="AG178" s="2"/>
      <c r="AH178" s="2" t="str">
        <f>IF($AF178="","",VLOOKUP($AF178,NANS取り込みシート!$A:$P,2,FALSE))</f>
        <v/>
      </c>
      <c r="AI178" s="2"/>
      <c r="AJ178" s="2" t="str">
        <f>IF($AF178="","",VLOOKUP($AF178,NANS取り込みシート!$A:$P,5,FALSE))</f>
        <v/>
      </c>
      <c r="AK178" s="2" t="str">
        <f>IF($AF178="","",VLOOKUP($AF178,NANS取り込みシート!$A:$P,6,FALSE))</f>
        <v/>
      </c>
      <c r="AL178" s="2" t="str">
        <f>IF($AF178="","",VLOOKUP($AF178,NANS取り込みシート!$A:$P,7,FALSE))</f>
        <v/>
      </c>
      <c r="AM178" s="2"/>
      <c r="AN178" s="2" t="str">
        <f>IF($AF178="","",VLOOKUP($AF178,NANS取り込みシート!$A:$P,9,FALSE))</f>
        <v/>
      </c>
      <c r="AO178" s="2" t="str">
        <f>IF($AF178="","",VLOOKUP($AF178,NANS取り込みシート!$A:$P,10,FALSE))</f>
        <v/>
      </c>
      <c r="AP178" s="2" t="str">
        <f>IF($AF178="","",VLOOKUP($AF178,NANS取り込みシート!$A:$P,11,FALSE))</f>
        <v/>
      </c>
      <c r="AQ178" s="2" t="str">
        <f>IF($AF178="","",VLOOKUP($AF178,NANS取り込みシート!$A:$P,12,FALSE))</f>
        <v/>
      </c>
      <c r="AR178" s="2" t="str">
        <f>IF($AF178="","",VLOOKUP($AF178,NANS取り込みシート!$A:$P,13,FALSE))</f>
        <v/>
      </c>
      <c r="AS178" s="9" t="str">
        <f>IF($AF178="","",VLOOKUP($AF178,NANS取り込みシート!$A:$P,14,FALSE))</f>
        <v/>
      </c>
      <c r="AT178" s="2"/>
      <c r="AU178" s="9" t="str">
        <f>IF($AF178="","",VLOOKUP($AF178,NANS取り込みシート!$A:$P,16,FALSE))</f>
        <v/>
      </c>
      <c r="AV178" s="2" t="str">
        <f>IF(データとりまとめシート!$E188="","",データとりまとめシート!$E188)</f>
        <v/>
      </c>
      <c r="AW178" s="2" t="str">
        <f>IF(データとりまとめシート!$G188="","",データとりまとめシート!$G188)</f>
        <v/>
      </c>
      <c r="AX178" s="2"/>
      <c r="AY178" s="2"/>
      <c r="AZ178" s="2" t="str">
        <f>IF(データとりまとめシート!$I188="","",データとりまとめシート!$I188)</f>
        <v/>
      </c>
      <c r="BA178" s="2" t="str">
        <f>IF(データとりまとめシート!$K188="","",データとりまとめシート!$K188)</f>
        <v/>
      </c>
      <c r="BB178" s="2"/>
      <c r="BC178" s="2"/>
    </row>
    <row r="179" spans="1:55">
      <c r="A179" s="2" t="str">
        <f>IF(選手情報入力シート!A179="","",選手情報入力シート!A179)</f>
        <v/>
      </c>
      <c r="B179" s="2" t="str">
        <f>IF($A179="","",所属情報入力シート!$A$2)</f>
        <v/>
      </c>
      <c r="C179" s="2"/>
      <c r="D179" s="2"/>
      <c r="E179" s="2" t="str">
        <f>IF($A179="","",VLOOKUP($A179,選手情報入力シート!$A$3:$M$246,2,FALSE))</f>
        <v/>
      </c>
      <c r="F179" s="2" t="str">
        <f>IF($A179="","",VLOOKUP($A179,選手情報入力シート!$A$3:$M$246,3,FALSE)&amp;" "&amp;VLOOKUP($A179,選手情報入力シート!$A$3:$M$246,4,FALSE))</f>
        <v/>
      </c>
      <c r="G179" s="2" t="str">
        <f>IF($A179="","",VLOOKUP($A179,選手情報入力シート!$A$3:$M$246,5,FALSE))</f>
        <v/>
      </c>
      <c r="H179" s="2"/>
      <c r="I179" s="2" t="str">
        <f>IF($A179="","",VLOOKUP($A179,選手情報入力シート!$A$3:$M$246,6,FALSE))</f>
        <v/>
      </c>
      <c r="J179" s="2" t="str">
        <f>IF($A179="","",VLOOKUP($A179,選手情報入力シート!$A$3:$M$246,7,FALSE))</f>
        <v/>
      </c>
      <c r="K179" s="2" t="str">
        <f>IF($A179="","",VLOOKUP($A179,選手情報入力シート!$A$3:$M$246,8,FALSE))</f>
        <v/>
      </c>
      <c r="L179" s="2" t="str">
        <f>IF($A179="","",VLOOKUP($A179,選手情報入力シート!$A$3:$M$246,9,FALSE))</f>
        <v/>
      </c>
      <c r="M179" s="2" t="str">
        <f>IF($A179="","",YEAR(VLOOKUP($A179,選手情報入力シート!$A$3:$M$246,10,FALSE)))</f>
        <v/>
      </c>
      <c r="N179" s="9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2"/>
      <c r="P179" s="2"/>
      <c r="AF179" s="2" t="str">
        <f>IF(データとりまとめシート!$A189="","",データとりまとめシート!$A189)</f>
        <v/>
      </c>
      <c r="AG179" s="2"/>
      <c r="AH179" s="2" t="str">
        <f>IF($AF179="","",VLOOKUP($AF179,NANS取り込みシート!$A:$P,2,FALSE))</f>
        <v/>
      </c>
      <c r="AI179" s="2"/>
      <c r="AJ179" s="2" t="str">
        <f>IF($AF179="","",VLOOKUP($AF179,NANS取り込みシート!$A:$P,5,FALSE))</f>
        <v/>
      </c>
      <c r="AK179" s="2" t="str">
        <f>IF($AF179="","",VLOOKUP($AF179,NANS取り込みシート!$A:$P,6,FALSE))</f>
        <v/>
      </c>
      <c r="AL179" s="2" t="str">
        <f>IF($AF179="","",VLOOKUP($AF179,NANS取り込みシート!$A:$P,7,FALSE))</f>
        <v/>
      </c>
      <c r="AM179" s="2"/>
      <c r="AN179" s="2" t="str">
        <f>IF($AF179="","",VLOOKUP($AF179,NANS取り込みシート!$A:$P,9,FALSE))</f>
        <v/>
      </c>
      <c r="AO179" s="2" t="str">
        <f>IF($AF179="","",VLOOKUP($AF179,NANS取り込みシート!$A:$P,10,FALSE))</f>
        <v/>
      </c>
      <c r="AP179" s="2" t="str">
        <f>IF($AF179="","",VLOOKUP($AF179,NANS取り込みシート!$A:$P,11,FALSE))</f>
        <v/>
      </c>
      <c r="AQ179" s="2" t="str">
        <f>IF($AF179="","",VLOOKUP($AF179,NANS取り込みシート!$A:$P,12,FALSE))</f>
        <v/>
      </c>
      <c r="AR179" s="2" t="str">
        <f>IF($AF179="","",VLOOKUP($AF179,NANS取り込みシート!$A:$P,13,FALSE))</f>
        <v/>
      </c>
      <c r="AS179" s="9" t="str">
        <f>IF($AF179="","",VLOOKUP($AF179,NANS取り込みシート!$A:$P,14,FALSE))</f>
        <v/>
      </c>
      <c r="AT179" s="2"/>
      <c r="AU179" s="9" t="str">
        <f>IF($AF179="","",VLOOKUP($AF179,NANS取り込みシート!$A:$P,16,FALSE))</f>
        <v/>
      </c>
      <c r="AV179" s="2" t="str">
        <f>IF(データとりまとめシート!$E189="","",データとりまとめシート!$E189)</f>
        <v/>
      </c>
      <c r="AW179" s="2" t="str">
        <f>IF(データとりまとめシート!$G189="","",データとりまとめシート!$G189)</f>
        <v/>
      </c>
      <c r="AX179" s="2"/>
      <c r="AY179" s="2"/>
      <c r="AZ179" s="2" t="str">
        <f>IF(データとりまとめシート!$I189="","",データとりまとめシート!$I189)</f>
        <v/>
      </c>
      <c r="BA179" s="2" t="str">
        <f>IF(データとりまとめシート!$K189="","",データとりまとめシート!$K189)</f>
        <v/>
      </c>
      <c r="BB179" s="2"/>
      <c r="BC179" s="2"/>
    </row>
    <row r="180" spans="1:55">
      <c r="A180" s="2" t="str">
        <f>IF(選手情報入力シート!A180="","",選手情報入力シート!A180)</f>
        <v/>
      </c>
      <c r="B180" s="2" t="str">
        <f>IF($A180="","",所属情報入力シート!$A$2)</f>
        <v/>
      </c>
      <c r="C180" s="2"/>
      <c r="D180" s="2"/>
      <c r="E180" s="2" t="str">
        <f>IF($A180="","",VLOOKUP($A180,選手情報入力シート!$A$3:$M$246,2,FALSE))</f>
        <v/>
      </c>
      <c r="F180" s="2" t="str">
        <f>IF($A180="","",VLOOKUP($A180,選手情報入力シート!$A$3:$M$246,3,FALSE)&amp;" "&amp;VLOOKUP($A180,選手情報入力シート!$A$3:$M$246,4,FALSE))</f>
        <v/>
      </c>
      <c r="G180" s="2" t="str">
        <f>IF($A180="","",VLOOKUP($A180,選手情報入力シート!$A$3:$M$246,5,FALSE))</f>
        <v/>
      </c>
      <c r="H180" s="2"/>
      <c r="I180" s="2" t="str">
        <f>IF($A180="","",VLOOKUP($A180,選手情報入力シート!$A$3:$M$246,6,FALSE))</f>
        <v/>
      </c>
      <c r="J180" s="2" t="str">
        <f>IF($A180="","",VLOOKUP($A180,選手情報入力シート!$A$3:$M$246,7,FALSE))</f>
        <v/>
      </c>
      <c r="K180" s="2" t="str">
        <f>IF($A180="","",VLOOKUP($A180,選手情報入力シート!$A$3:$M$246,8,FALSE))</f>
        <v/>
      </c>
      <c r="L180" s="2" t="str">
        <f>IF($A180="","",VLOOKUP($A180,選手情報入力シート!$A$3:$M$246,9,FALSE))</f>
        <v/>
      </c>
      <c r="M180" s="2" t="str">
        <f>IF($A180="","",YEAR(VLOOKUP($A180,選手情報入力シート!$A$3:$M$246,10,FALSE)))</f>
        <v/>
      </c>
      <c r="N180" s="9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2"/>
      <c r="P180" s="2"/>
      <c r="AF180" s="2" t="str">
        <f>IF(データとりまとめシート!$A190="","",データとりまとめシート!$A190)</f>
        <v/>
      </c>
      <c r="AG180" s="2"/>
      <c r="AH180" s="2" t="str">
        <f>IF($AF180="","",VLOOKUP($AF180,NANS取り込みシート!$A:$P,2,FALSE))</f>
        <v/>
      </c>
      <c r="AI180" s="2"/>
      <c r="AJ180" s="2" t="str">
        <f>IF($AF180="","",VLOOKUP($AF180,NANS取り込みシート!$A:$P,5,FALSE))</f>
        <v/>
      </c>
      <c r="AK180" s="2" t="str">
        <f>IF($AF180="","",VLOOKUP($AF180,NANS取り込みシート!$A:$P,6,FALSE))</f>
        <v/>
      </c>
      <c r="AL180" s="2" t="str">
        <f>IF($AF180="","",VLOOKUP($AF180,NANS取り込みシート!$A:$P,7,FALSE))</f>
        <v/>
      </c>
      <c r="AM180" s="2"/>
      <c r="AN180" s="2" t="str">
        <f>IF($AF180="","",VLOOKUP($AF180,NANS取り込みシート!$A:$P,9,FALSE))</f>
        <v/>
      </c>
      <c r="AO180" s="2" t="str">
        <f>IF($AF180="","",VLOOKUP($AF180,NANS取り込みシート!$A:$P,10,FALSE))</f>
        <v/>
      </c>
      <c r="AP180" s="2" t="str">
        <f>IF($AF180="","",VLOOKUP($AF180,NANS取り込みシート!$A:$P,11,FALSE))</f>
        <v/>
      </c>
      <c r="AQ180" s="2" t="str">
        <f>IF($AF180="","",VLOOKUP($AF180,NANS取り込みシート!$A:$P,12,FALSE))</f>
        <v/>
      </c>
      <c r="AR180" s="2" t="str">
        <f>IF($AF180="","",VLOOKUP($AF180,NANS取り込みシート!$A:$P,13,FALSE))</f>
        <v/>
      </c>
      <c r="AS180" s="9" t="str">
        <f>IF($AF180="","",VLOOKUP($AF180,NANS取り込みシート!$A:$P,14,FALSE))</f>
        <v/>
      </c>
      <c r="AT180" s="2"/>
      <c r="AU180" s="9" t="str">
        <f>IF($AF180="","",VLOOKUP($AF180,NANS取り込みシート!$A:$P,16,FALSE))</f>
        <v/>
      </c>
      <c r="AV180" s="2" t="str">
        <f>IF(データとりまとめシート!$E190="","",データとりまとめシート!$E190)</f>
        <v/>
      </c>
      <c r="AW180" s="2" t="str">
        <f>IF(データとりまとめシート!$G190="","",データとりまとめシート!$G190)</f>
        <v/>
      </c>
      <c r="AX180" s="2"/>
      <c r="AY180" s="2"/>
      <c r="AZ180" s="2" t="str">
        <f>IF(データとりまとめシート!$I190="","",データとりまとめシート!$I190)</f>
        <v/>
      </c>
      <c r="BA180" s="2" t="str">
        <f>IF(データとりまとめシート!$K190="","",データとりまとめシート!$K190)</f>
        <v/>
      </c>
      <c r="BB180" s="2"/>
      <c r="BC180" s="2"/>
    </row>
    <row r="181" spans="1:55">
      <c r="A181" s="2" t="str">
        <f>IF(選手情報入力シート!A181="","",選手情報入力シート!A181)</f>
        <v/>
      </c>
      <c r="B181" s="2" t="str">
        <f>IF($A181="","",所属情報入力シート!$A$2)</f>
        <v/>
      </c>
      <c r="C181" s="2"/>
      <c r="D181" s="2"/>
      <c r="E181" s="2" t="str">
        <f>IF($A181="","",VLOOKUP($A181,選手情報入力シート!$A$3:$M$246,2,FALSE))</f>
        <v/>
      </c>
      <c r="F181" s="2" t="str">
        <f>IF($A181="","",VLOOKUP($A181,選手情報入力シート!$A$3:$M$246,3,FALSE)&amp;" "&amp;VLOOKUP($A181,選手情報入力シート!$A$3:$M$246,4,FALSE))</f>
        <v/>
      </c>
      <c r="G181" s="2" t="str">
        <f>IF($A181="","",VLOOKUP($A181,選手情報入力シート!$A$3:$M$246,5,FALSE))</f>
        <v/>
      </c>
      <c r="H181" s="2"/>
      <c r="I181" s="2" t="str">
        <f>IF($A181="","",VLOOKUP($A181,選手情報入力シート!$A$3:$M$246,6,FALSE))</f>
        <v/>
      </c>
      <c r="J181" s="2" t="str">
        <f>IF($A181="","",VLOOKUP($A181,選手情報入力シート!$A$3:$M$246,7,FALSE))</f>
        <v/>
      </c>
      <c r="K181" s="2" t="str">
        <f>IF($A181="","",VLOOKUP($A181,選手情報入力シート!$A$3:$M$246,8,FALSE))</f>
        <v/>
      </c>
      <c r="L181" s="2" t="str">
        <f>IF($A181="","",VLOOKUP($A181,選手情報入力シート!$A$3:$M$246,9,FALSE))</f>
        <v/>
      </c>
      <c r="M181" s="2" t="str">
        <f>IF($A181="","",YEAR(VLOOKUP($A181,選手情報入力シート!$A$3:$M$246,10,FALSE)))</f>
        <v/>
      </c>
      <c r="N181" s="9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2"/>
      <c r="P181" s="2"/>
      <c r="AF181" s="2" t="str">
        <f>IF(データとりまとめシート!$A191="","",データとりまとめシート!$A191)</f>
        <v/>
      </c>
      <c r="AG181" s="2"/>
      <c r="AH181" s="2" t="str">
        <f>IF($AF181="","",VLOOKUP($AF181,NANS取り込みシート!$A:$P,2,FALSE))</f>
        <v/>
      </c>
      <c r="AI181" s="2"/>
      <c r="AJ181" s="2" t="str">
        <f>IF($AF181="","",VLOOKUP($AF181,NANS取り込みシート!$A:$P,5,FALSE))</f>
        <v/>
      </c>
      <c r="AK181" s="2" t="str">
        <f>IF($AF181="","",VLOOKUP($AF181,NANS取り込みシート!$A:$P,6,FALSE))</f>
        <v/>
      </c>
      <c r="AL181" s="2" t="str">
        <f>IF($AF181="","",VLOOKUP($AF181,NANS取り込みシート!$A:$P,7,FALSE))</f>
        <v/>
      </c>
      <c r="AM181" s="2"/>
      <c r="AN181" s="2" t="str">
        <f>IF($AF181="","",VLOOKUP($AF181,NANS取り込みシート!$A:$P,9,FALSE))</f>
        <v/>
      </c>
      <c r="AO181" s="2" t="str">
        <f>IF($AF181="","",VLOOKUP($AF181,NANS取り込みシート!$A:$P,10,FALSE))</f>
        <v/>
      </c>
      <c r="AP181" s="2" t="str">
        <f>IF($AF181="","",VLOOKUP($AF181,NANS取り込みシート!$A:$P,11,FALSE))</f>
        <v/>
      </c>
      <c r="AQ181" s="2" t="str">
        <f>IF($AF181="","",VLOOKUP($AF181,NANS取り込みシート!$A:$P,12,FALSE))</f>
        <v/>
      </c>
      <c r="AR181" s="2" t="str">
        <f>IF($AF181="","",VLOOKUP($AF181,NANS取り込みシート!$A:$P,13,FALSE))</f>
        <v/>
      </c>
      <c r="AS181" s="9" t="str">
        <f>IF($AF181="","",VLOOKUP($AF181,NANS取り込みシート!$A:$P,14,FALSE))</f>
        <v/>
      </c>
      <c r="AT181" s="2"/>
      <c r="AU181" s="9" t="str">
        <f>IF($AF181="","",VLOOKUP($AF181,NANS取り込みシート!$A:$P,16,FALSE))</f>
        <v/>
      </c>
      <c r="AV181" s="2" t="str">
        <f>IF(データとりまとめシート!$E191="","",データとりまとめシート!$E191)</f>
        <v/>
      </c>
      <c r="AW181" s="2" t="str">
        <f>IF(データとりまとめシート!$G191="","",データとりまとめシート!$G191)</f>
        <v/>
      </c>
      <c r="AX181" s="2"/>
      <c r="AY181" s="2"/>
      <c r="AZ181" s="2" t="str">
        <f>IF(データとりまとめシート!$I191="","",データとりまとめシート!$I191)</f>
        <v/>
      </c>
      <c r="BA181" s="2" t="str">
        <f>IF(データとりまとめシート!$K191="","",データとりまとめシート!$K191)</f>
        <v/>
      </c>
      <c r="BB181" s="2"/>
      <c r="BC181" s="2"/>
    </row>
    <row r="182" spans="1:55">
      <c r="A182" s="2" t="str">
        <f>IF(選手情報入力シート!A182="","",選手情報入力シート!A182)</f>
        <v/>
      </c>
      <c r="B182" s="2" t="str">
        <f>IF($A182="","",所属情報入力シート!$A$2)</f>
        <v/>
      </c>
      <c r="C182" s="2"/>
      <c r="D182" s="2"/>
      <c r="E182" s="2" t="str">
        <f>IF($A182="","",VLOOKUP($A182,選手情報入力シート!$A$3:$M$246,2,FALSE))</f>
        <v/>
      </c>
      <c r="F182" s="2" t="str">
        <f>IF($A182="","",VLOOKUP($A182,選手情報入力シート!$A$3:$M$246,3,FALSE)&amp;" "&amp;VLOOKUP($A182,選手情報入力シート!$A$3:$M$246,4,FALSE))</f>
        <v/>
      </c>
      <c r="G182" s="2" t="str">
        <f>IF($A182="","",VLOOKUP($A182,選手情報入力シート!$A$3:$M$246,5,FALSE))</f>
        <v/>
      </c>
      <c r="H182" s="2"/>
      <c r="I182" s="2" t="str">
        <f>IF($A182="","",VLOOKUP($A182,選手情報入力シート!$A$3:$M$246,6,FALSE))</f>
        <v/>
      </c>
      <c r="J182" s="2" t="str">
        <f>IF($A182="","",VLOOKUP($A182,選手情報入力シート!$A$3:$M$246,7,FALSE))</f>
        <v/>
      </c>
      <c r="K182" s="2" t="str">
        <f>IF($A182="","",VLOOKUP($A182,選手情報入力シート!$A$3:$M$246,8,FALSE))</f>
        <v/>
      </c>
      <c r="L182" s="2" t="str">
        <f>IF($A182="","",VLOOKUP($A182,選手情報入力シート!$A$3:$M$246,9,FALSE))</f>
        <v/>
      </c>
      <c r="M182" s="2" t="str">
        <f>IF($A182="","",YEAR(VLOOKUP($A182,選手情報入力シート!$A$3:$M$246,10,FALSE)))</f>
        <v/>
      </c>
      <c r="N182" s="9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2"/>
      <c r="P182" s="2"/>
      <c r="AF182" s="2" t="str">
        <f>IF(データとりまとめシート!$A192="","",データとりまとめシート!$A192)</f>
        <v/>
      </c>
      <c r="AG182" s="2"/>
      <c r="AH182" s="2" t="str">
        <f>IF($AF182="","",VLOOKUP($AF182,NANS取り込みシート!$A:$P,2,FALSE))</f>
        <v/>
      </c>
      <c r="AI182" s="2"/>
      <c r="AJ182" s="2" t="str">
        <f>IF($AF182="","",VLOOKUP($AF182,NANS取り込みシート!$A:$P,5,FALSE))</f>
        <v/>
      </c>
      <c r="AK182" s="2" t="str">
        <f>IF($AF182="","",VLOOKUP($AF182,NANS取り込みシート!$A:$P,6,FALSE))</f>
        <v/>
      </c>
      <c r="AL182" s="2" t="str">
        <f>IF($AF182="","",VLOOKUP($AF182,NANS取り込みシート!$A:$P,7,FALSE))</f>
        <v/>
      </c>
      <c r="AM182" s="2"/>
      <c r="AN182" s="2" t="str">
        <f>IF($AF182="","",VLOOKUP($AF182,NANS取り込みシート!$A:$P,9,FALSE))</f>
        <v/>
      </c>
      <c r="AO182" s="2" t="str">
        <f>IF($AF182="","",VLOOKUP($AF182,NANS取り込みシート!$A:$P,10,FALSE))</f>
        <v/>
      </c>
      <c r="AP182" s="2" t="str">
        <f>IF($AF182="","",VLOOKUP($AF182,NANS取り込みシート!$A:$P,11,FALSE))</f>
        <v/>
      </c>
      <c r="AQ182" s="2" t="str">
        <f>IF($AF182="","",VLOOKUP($AF182,NANS取り込みシート!$A:$P,12,FALSE))</f>
        <v/>
      </c>
      <c r="AR182" s="2" t="str">
        <f>IF($AF182="","",VLOOKUP($AF182,NANS取り込みシート!$A:$P,13,FALSE))</f>
        <v/>
      </c>
      <c r="AS182" s="9" t="str">
        <f>IF($AF182="","",VLOOKUP($AF182,NANS取り込みシート!$A:$P,14,FALSE))</f>
        <v/>
      </c>
      <c r="AT182" s="2"/>
      <c r="AU182" s="9" t="str">
        <f>IF($AF182="","",VLOOKUP($AF182,NANS取り込みシート!$A:$P,16,FALSE))</f>
        <v/>
      </c>
      <c r="AV182" s="2" t="str">
        <f>IF(データとりまとめシート!$E192="","",データとりまとめシート!$E192)</f>
        <v/>
      </c>
      <c r="AW182" s="2" t="str">
        <f>IF(データとりまとめシート!$G192="","",データとりまとめシート!$G192)</f>
        <v/>
      </c>
      <c r="AX182" s="2"/>
      <c r="AY182" s="2"/>
      <c r="AZ182" s="2" t="str">
        <f>IF(データとりまとめシート!$I192="","",データとりまとめシート!$I192)</f>
        <v/>
      </c>
      <c r="BA182" s="2" t="str">
        <f>IF(データとりまとめシート!$K192="","",データとりまとめシート!$K192)</f>
        <v/>
      </c>
      <c r="BB182" s="2"/>
      <c r="BC182" s="2"/>
    </row>
    <row r="183" spans="1:55">
      <c r="A183" s="2" t="str">
        <f>IF(選手情報入力シート!A183="","",選手情報入力シート!A183)</f>
        <v/>
      </c>
      <c r="B183" s="2" t="str">
        <f>IF($A183="","",所属情報入力シート!$A$2)</f>
        <v/>
      </c>
      <c r="C183" s="2"/>
      <c r="D183" s="2"/>
      <c r="E183" s="2" t="str">
        <f>IF($A183="","",VLOOKUP($A183,選手情報入力シート!$A$3:$M$246,2,FALSE))</f>
        <v/>
      </c>
      <c r="F183" s="2" t="str">
        <f>IF($A183="","",VLOOKUP($A183,選手情報入力シート!$A$3:$M$246,3,FALSE)&amp;" "&amp;VLOOKUP($A183,選手情報入力シート!$A$3:$M$246,4,FALSE))</f>
        <v/>
      </c>
      <c r="G183" s="2" t="str">
        <f>IF($A183="","",VLOOKUP($A183,選手情報入力シート!$A$3:$M$246,5,FALSE))</f>
        <v/>
      </c>
      <c r="H183" s="2"/>
      <c r="I183" s="2" t="str">
        <f>IF($A183="","",VLOOKUP($A183,選手情報入力シート!$A$3:$M$246,6,FALSE))</f>
        <v/>
      </c>
      <c r="J183" s="2" t="str">
        <f>IF($A183="","",VLOOKUP($A183,選手情報入力シート!$A$3:$M$246,7,FALSE))</f>
        <v/>
      </c>
      <c r="K183" s="2" t="str">
        <f>IF($A183="","",VLOOKUP($A183,選手情報入力シート!$A$3:$M$246,8,FALSE))</f>
        <v/>
      </c>
      <c r="L183" s="2" t="str">
        <f>IF($A183="","",VLOOKUP($A183,選手情報入力シート!$A$3:$M$246,9,FALSE))</f>
        <v/>
      </c>
      <c r="M183" s="2" t="str">
        <f>IF($A183="","",YEAR(VLOOKUP($A183,選手情報入力シート!$A$3:$M$246,10,FALSE)))</f>
        <v/>
      </c>
      <c r="N183" s="9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2"/>
      <c r="P183" s="2"/>
      <c r="AF183" s="2" t="str">
        <f>IF(データとりまとめシート!$A193="","",データとりまとめシート!$A193)</f>
        <v/>
      </c>
      <c r="AG183" s="2"/>
      <c r="AH183" s="2" t="str">
        <f>IF($AF183="","",VLOOKUP($AF183,NANS取り込みシート!$A:$P,2,FALSE))</f>
        <v/>
      </c>
      <c r="AI183" s="2"/>
      <c r="AJ183" s="2" t="str">
        <f>IF($AF183="","",VLOOKUP($AF183,NANS取り込みシート!$A:$P,5,FALSE))</f>
        <v/>
      </c>
      <c r="AK183" s="2" t="str">
        <f>IF($AF183="","",VLOOKUP($AF183,NANS取り込みシート!$A:$P,6,FALSE))</f>
        <v/>
      </c>
      <c r="AL183" s="2" t="str">
        <f>IF($AF183="","",VLOOKUP($AF183,NANS取り込みシート!$A:$P,7,FALSE))</f>
        <v/>
      </c>
      <c r="AM183" s="2"/>
      <c r="AN183" s="2" t="str">
        <f>IF($AF183="","",VLOOKUP($AF183,NANS取り込みシート!$A:$P,9,FALSE))</f>
        <v/>
      </c>
      <c r="AO183" s="2" t="str">
        <f>IF($AF183="","",VLOOKUP($AF183,NANS取り込みシート!$A:$P,10,FALSE))</f>
        <v/>
      </c>
      <c r="AP183" s="2" t="str">
        <f>IF($AF183="","",VLOOKUP($AF183,NANS取り込みシート!$A:$P,11,FALSE))</f>
        <v/>
      </c>
      <c r="AQ183" s="2" t="str">
        <f>IF($AF183="","",VLOOKUP($AF183,NANS取り込みシート!$A:$P,12,FALSE))</f>
        <v/>
      </c>
      <c r="AR183" s="2" t="str">
        <f>IF($AF183="","",VLOOKUP($AF183,NANS取り込みシート!$A:$P,13,FALSE))</f>
        <v/>
      </c>
      <c r="AS183" s="9" t="str">
        <f>IF($AF183="","",VLOOKUP($AF183,NANS取り込みシート!$A:$P,14,FALSE))</f>
        <v/>
      </c>
      <c r="AT183" s="2"/>
      <c r="AU183" s="9" t="str">
        <f>IF($AF183="","",VLOOKUP($AF183,NANS取り込みシート!$A:$P,16,FALSE))</f>
        <v/>
      </c>
      <c r="AV183" s="2" t="str">
        <f>IF(データとりまとめシート!$E193="","",データとりまとめシート!$E193)</f>
        <v/>
      </c>
      <c r="AW183" s="2" t="str">
        <f>IF(データとりまとめシート!$G193="","",データとりまとめシート!$G193)</f>
        <v/>
      </c>
      <c r="AX183" s="2"/>
      <c r="AY183" s="2"/>
      <c r="AZ183" s="2" t="str">
        <f>IF(データとりまとめシート!$I193="","",データとりまとめシート!$I193)</f>
        <v/>
      </c>
      <c r="BA183" s="2" t="str">
        <f>IF(データとりまとめシート!$K193="","",データとりまとめシート!$K193)</f>
        <v/>
      </c>
      <c r="BB183" s="2"/>
      <c r="BC183" s="2"/>
    </row>
    <row r="184" spans="1:55">
      <c r="A184" s="2" t="str">
        <f>IF(選手情報入力シート!A184="","",選手情報入力シート!A184)</f>
        <v/>
      </c>
      <c r="B184" s="2" t="str">
        <f>IF($A184="","",所属情報入力シート!$A$2)</f>
        <v/>
      </c>
      <c r="C184" s="2"/>
      <c r="D184" s="2"/>
      <c r="E184" s="2" t="str">
        <f>IF($A184="","",VLOOKUP($A184,選手情報入力シート!$A$3:$M$246,2,FALSE))</f>
        <v/>
      </c>
      <c r="F184" s="2" t="str">
        <f>IF($A184="","",VLOOKUP($A184,選手情報入力シート!$A$3:$M$246,3,FALSE)&amp;" "&amp;VLOOKUP($A184,選手情報入力シート!$A$3:$M$246,4,FALSE))</f>
        <v/>
      </c>
      <c r="G184" s="2" t="str">
        <f>IF($A184="","",VLOOKUP($A184,選手情報入力シート!$A$3:$M$246,5,FALSE))</f>
        <v/>
      </c>
      <c r="H184" s="2"/>
      <c r="I184" s="2" t="str">
        <f>IF($A184="","",VLOOKUP($A184,選手情報入力シート!$A$3:$M$246,6,FALSE))</f>
        <v/>
      </c>
      <c r="J184" s="2" t="str">
        <f>IF($A184="","",VLOOKUP($A184,選手情報入力シート!$A$3:$M$246,7,FALSE))</f>
        <v/>
      </c>
      <c r="K184" s="2" t="str">
        <f>IF($A184="","",VLOOKUP($A184,選手情報入力シート!$A$3:$M$246,8,FALSE))</f>
        <v/>
      </c>
      <c r="L184" s="2" t="str">
        <f>IF($A184="","",VLOOKUP($A184,選手情報入力シート!$A$3:$M$246,9,FALSE))</f>
        <v/>
      </c>
      <c r="M184" s="2" t="str">
        <f>IF($A184="","",YEAR(VLOOKUP($A184,選手情報入力シート!$A$3:$M$246,10,FALSE)))</f>
        <v/>
      </c>
      <c r="N184" s="9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2"/>
      <c r="P184" s="2"/>
      <c r="AF184" s="2" t="str">
        <f>IF(データとりまとめシート!$A194="","",データとりまとめシート!$A194)</f>
        <v/>
      </c>
      <c r="AG184" s="2"/>
      <c r="AH184" s="2" t="str">
        <f>IF($AF184="","",VLOOKUP($AF184,NANS取り込みシート!$A:$P,2,FALSE))</f>
        <v/>
      </c>
      <c r="AI184" s="2"/>
      <c r="AJ184" s="2" t="str">
        <f>IF($AF184="","",VLOOKUP($AF184,NANS取り込みシート!$A:$P,5,FALSE))</f>
        <v/>
      </c>
      <c r="AK184" s="2" t="str">
        <f>IF($AF184="","",VLOOKUP($AF184,NANS取り込みシート!$A:$P,6,FALSE))</f>
        <v/>
      </c>
      <c r="AL184" s="2" t="str">
        <f>IF($AF184="","",VLOOKUP($AF184,NANS取り込みシート!$A:$P,7,FALSE))</f>
        <v/>
      </c>
      <c r="AM184" s="2"/>
      <c r="AN184" s="2" t="str">
        <f>IF($AF184="","",VLOOKUP($AF184,NANS取り込みシート!$A:$P,9,FALSE))</f>
        <v/>
      </c>
      <c r="AO184" s="2" t="str">
        <f>IF($AF184="","",VLOOKUP($AF184,NANS取り込みシート!$A:$P,10,FALSE))</f>
        <v/>
      </c>
      <c r="AP184" s="2" t="str">
        <f>IF($AF184="","",VLOOKUP($AF184,NANS取り込みシート!$A:$P,11,FALSE))</f>
        <v/>
      </c>
      <c r="AQ184" s="2" t="str">
        <f>IF($AF184="","",VLOOKUP($AF184,NANS取り込みシート!$A:$P,12,FALSE))</f>
        <v/>
      </c>
      <c r="AR184" s="2" t="str">
        <f>IF($AF184="","",VLOOKUP($AF184,NANS取り込みシート!$A:$P,13,FALSE))</f>
        <v/>
      </c>
      <c r="AS184" s="9" t="str">
        <f>IF($AF184="","",VLOOKUP($AF184,NANS取り込みシート!$A:$P,14,FALSE))</f>
        <v/>
      </c>
      <c r="AT184" s="2"/>
      <c r="AU184" s="9" t="str">
        <f>IF($AF184="","",VLOOKUP($AF184,NANS取り込みシート!$A:$P,16,FALSE))</f>
        <v/>
      </c>
      <c r="AV184" s="2" t="str">
        <f>IF(データとりまとめシート!$E194="","",データとりまとめシート!$E194)</f>
        <v/>
      </c>
      <c r="AW184" s="2" t="str">
        <f>IF(データとりまとめシート!$G194="","",データとりまとめシート!$G194)</f>
        <v/>
      </c>
      <c r="AX184" s="2"/>
      <c r="AY184" s="2"/>
      <c r="AZ184" s="2" t="str">
        <f>IF(データとりまとめシート!$I194="","",データとりまとめシート!$I194)</f>
        <v/>
      </c>
      <c r="BA184" s="2" t="str">
        <f>IF(データとりまとめシート!$K194="","",データとりまとめシート!$K194)</f>
        <v/>
      </c>
      <c r="BB184" s="2"/>
      <c r="BC184" s="2"/>
    </row>
    <row r="185" spans="1:55">
      <c r="A185" s="2" t="str">
        <f>IF(選手情報入力シート!A185="","",選手情報入力シート!A185)</f>
        <v/>
      </c>
      <c r="B185" s="2" t="str">
        <f>IF($A185="","",所属情報入力シート!$A$2)</f>
        <v/>
      </c>
      <c r="C185" s="2"/>
      <c r="D185" s="2"/>
      <c r="E185" s="2" t="str">
        <f>IF($A185="","",VLOOKUP($A185,選手情報入力シート!$A$3:$M$246,2,FALSE))</f>
        <v/>
      </c>
      <c r="F185" s="2" t="str">
        <f>IF($A185="","",VLOOKUP($A185,選手情報入力シート!$A$3:$M$246,3,FALSE)&amp;" "&amp;VLOOKUP($A185,選手情報入力シート!$A$3:$M$246,4,FALSE))</f>
        <v/>
      </c>
      <c r="G185" s="2" t="str">
        <f>IF($A185="","",VLOOKUP($A185,選手情報入力シート!$A$3:$M$246,5,FALSE))</f>
        <v/>
      </c>
      <c r="H185" s="2"/>
      <c r="I185" s="2" t="str">
        <f>IF($A185="","",VLOOKUP($A185,選手情報入力シート!$A$3:$M$246,6,FALSE))</f>
        <v/>
      </c>
      <c r="J185" s="2" t="str">
        <f>IF($A185="","",VLOOKUP($A185,選手情報入力シート!$A$3:$M$246,7,FALSE))</f>
        <v/>
      </c>
      <c r="K185" s="2" t="str">
        <f>IF($A185="","",VLOOKUP($A185,選手情報入力シート!$A$3:$M$246,8,FALSE))</f>
        <v/>
      </c>
      <c r="L185" s="2" t="str">
        <f>IF($A185="","",VLOOKUP($A185,選手情報入力シート!$A$3:$M$246,9,FALSE))</f>
        <v/>
      </c>
      <c r="M185" s="2" t="str">
        <f>IF($A185="","",YEAR(VLOOKUP($A185,選手情報入力シート!$A$3:$M$246,10,FALSE)))</f>
        <v/>
      </c>
      <c r="N185" s="9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2"/>
      <c r="P185" s="2"/>
      <c r="AF185" s="2" t="str">
        <f>IF(データとりまとめシート!$A195="","",データとりまとめシート!$A195)</f>
        <v/>
      </c>
      <c r="AG185" s="2"/>
      <c r="AH185" s="2" t="str">
        <f>IF($AF185="","",VLOOKUP($AF185,NANS取り込みシート!$A:$P,2,FALSE))</f>
        <v/>
      </c>
      <c r="AI185" s="2"/>
      <c r="AJ185" s="2" t="str">
        <f>IF($AF185="","",VLOOKUP($AF185,NANS取り込みシート!$A:$P,5,FALSE))</f>
        <v/>
      </c>
      <c r="AK185" s="2" t="str">
        <f>IF($AF185="","",VLOOKUP($AF185,NANS取り込みシート!$A:$P,6,FALSE))</f>
        <v/>
      </c>
      <c r="AL185" s="2" t="str">
        <f>IF($AF185="","",VLOOKUP($AF185,NANS取り込みシート!$A:$P,7,FALSE))</f>
        <v/>
      </c>
      <c r="AM185" s="2"/>
      <c r="AN185" s="2" t="str">
        <f>IF($AF185="","",VLOOKUP($AF185,NANS取り込みシート!$A:$P,9,FALSE))</f>
        <v/>
      </c>
      <c r="AO185" s="2" t="str">
        <f>IF($AF185="","",VLOOKUP($AF185,NANS取り込みシート!$A:$P,10,FALSE))</f>
        <v/>
      </c>
      <c r="AP185" s="2" t="str">
        <f>IF($AF185="","",VLOOKUP($AF185,NANS取り込みシート!$A:$P,11,FALSE))</f>
        <v/>
      </c>
      <c r="AQ185" s="2" t="str">
        <f>IF($AF185="","",VLOOKUP($AF185,NANS取り込みシート!$A:$P,12,FALSE))</f>
        <v/>
      </c>
      <c r="AR185" s="2" t="str">
        <f>IF($AF185="","",VLOOKUP($AF185,NANS取り込みシート!$A:$P,13,FALSE))</f>
        <v/>
      </c>
      <c r="AS185" s="9" t="str">
        <f>IF($AF185="","",VLOOKUP($AF185,NANS取り込みシート!$A:$P,14,FALSE))</f>
        <v/>
      </c>
      <c r="AT185" s="2"/>
      <c r="AU185" s="9" t="str">
        <f>IF($AF185="","",VLOOKUP($AF185,NANS取り込みシート!$A:$P,16,FALSE))</f>
        <v/>
      </c>
      <c r="AV185" s="2" t="str">
        <f>IF(データとりまとめシート!$E195="","",データとりまとめシート!$E195)</f>
        <v/>
      </c>
      <c r="AW185" s="2" t="str">
        <f>IF(データとりまとめシート!$G195="","",データとりまとめシート!$G195)</f>
        <v/>
      </c>
      <c r="AX185" s="2"/>
      <c r="AY185" s="2"/>
      <c r="AZ185" s="2" t="str">
        <f>IF(データとりまとめシート!$I195="","",データとりまとめシート!$I195)</f>
        <v/>
      </c>
      <c r="BA185" s="2" t="str">
        <f>IF(データとりまとめシート!$K195="","",データとりまとめシート!$K195)</f>
        <v/>
      </c>
      <c r="BB185" s="2"/>
      <c r="BC185" s="2"/>
    </row>
    <row r="186" spans="1:55">
      <c r="A186" s="2" t="str">
        <f>IF(選手情報入力シート!A186="","",選手情報入力シート!A186)</f>
        <v/>
      </c>
      <c r="B186" s="2" t="str">
        <f>IF($A186="","",所属情報入力シート!$A$2)</f>
        <v/>
      </c>
      <c r="C186" s="2"/>
      <c r="D186" s="2"/>
      <c r="E186" s="2" t="str">
        <f>IF($A186="","",VLOOKUP($A186,選手情報入力シート!$A$3:$M$246,2,FALSE))</f>
        <v/>
      </c>
      <c r="F186" s="2" t="str">
        <f>IF($A186="","",VLOOKUP($A186,選手情報入力シート!$A$3:$M$246,3,FALSE)&amp;" "&amp;VLOOKUP($A186,選手情報入力シート!$A$3:$M$246,4,FALSE))</f>
        <v/>
      </c>
      <c r="G186" s="2" t="str">
        <f>IF($A186="","",VLOOKUP($A186,選手情報入力シート!$A$3:$M$246,5,FALSE))</f>
        <v/>
      </c>
      <c r="H186" s="2"/>
      <c r="I186" s="2" t="str">
        <f>IF($A186="","",VLOOKUP($A186,選手情報入力シート!$A$3:$M$246,6,FALSE))</f>
        <v/>
      </c>
      <c r="J186" s="2" t="str">
        <f>IF($A186="","",VLOOKUP($A186,選手情報入力シート!$A$3:$M$246,7,FALSE))</f>
        <v/>
      </c>
      <c r="K186" s="2" t="str">
        <f>IF($A186="","",VLOOKUP($A186,選手情報入力シート!$A$3:$M$246,8,FALSE))</f>
        <v/>
      </c>
      <c r="L186" s="2" t="str">
        <f>IF($A186="","",VLOOKUP($A186,選手情報入力シート!$A$3:$M$246,9,FALSE))</f>
        <v/>
      </c>
      <c r="M186" s="2" t="str">
        <f>IF($A186="","",YEAR(VLOOKUP($A186,選手情報入力シート!$A$3:$M$246,10,FALSE)))</f>
        <v/>
      </c>
      <c r="N186" s="9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2"/>
      <c r="P186" s="2"/>
      <c r="AF186" s="2" t="str">
        <f>IF(データとりまとめシート!$A196="","",データとりまとめシート!$A196)</f>
        <v/>
      </c>
      <c r="AG186" s="2"/>
      <c r="AH186" s="2" t="str">
        <f>IF($AF186="","",VLOOKUP($AF186,NANS取り込みシート!$A:$P,2,FALSE))</f>
        <v/>
      </c>
      <c r="AI186" s="2"/>
      <c r="AJ186" s="2" t="str">
        <f>IF($AF186="","",VLOOKUP($AF186,NANS取り込みシート!$A:$P,5,FALSE))</f>
        <v/>
      </c>
      <c r="AK186" s="2" t="str">
        <f>IF($AF186="","",VLOOKUP($AF186,NANS取り込みシート!$A:$P,6,FALSE))</f>
        <v/>
      </c>
      <c r="AL186" s="2" t="str">
        <f>IF($AF186="","",VLOOKUP($AF186,NANS取り込みシート!$A:$P,7,FALSE))</f>
        <v/>
      </c>
      <c r="AM186" s="2"/>
      <c r="AN186" s="2" t="str">
        <f>IF($AF186="","",VLOOKUP($AF186,NANS取り込みシート!$A:$P,9,FALSE))</f>
        <v/>
      </c>
      <c r="AO186" s="2" t="str">
        <f>IF($AF186="","",VLOOKUP($AF186,NANS取り込みシート!$A:$P,10,FALSE))</f>
        <v/>
      </c>
      <c r="AP186" s="2" t="str">
        <f>IF($AF186="","",VLOOKUP($AF186,NANS取り込みシート!$A:$P,11,FALSE))</f>
        <v/>
      </c>
      <c r="AQ186" s="2" t="str">
        <f>IF($AF186="","",VLOOKUP($AF186,NANS取り込みシート!$A:$P,12,FALSE))</f>
        <v/>
      </c>
      <c r="AR186" s="2" t="str">
        <f>IF($AF186="","",VLOOKUP($AF186,NANS取り込みシート!$A:$P,13,FALSE))</f>
        <v/>
      </c>
      <c r="AS186" s="9" t="str">
        <f>IF($AF186="","",VLOOKUP($AF186,NANS取り込みシート!$A:$P,14,FALSE))</f>
        <v/>
      </c>
      <c r="AT186" s="2"/>
      <c r="AU186" s="9" t="str">
        <f>IF($AF186="","",VLOOKUP($AF186,NANS取り込みシート!$A:$P,16,FALSE))</f>
        <v/>
      </c>
      <c r="AV186" s="2" t="str">
        <f>IF(データとりまとめシート!$E196="","",データとりまとめシート!$E196)</f>
        <v/>
      </c>
      <c r="AW186" s="2" t="str">
        <f>IF(データとりまとめシート!$G196="","",データとりまとめシート!$G196)</f>
        <v/>
      </c>
      <c r="AX186" s="2"/>
      <c r="AY186" s="2"/>
      <c r="AZ186" s="2" t="str">
        <f>IF(データとりまとめシート!$I196="","",データとりまとめシート!$I196)</f>
        <v/>
      </c>
      <c r="BA186" s="2" t="str">
        <f>IF(データとりまとめシート!$K196="","",データとりまとめシート!$K196)</f>
        <v/>
      </c>
      <c r="BB186" s="2"/>
      <c r="BC186" s="2"/>
    </row>
    <row r="187" spans="1:55">
      <c r="A187" s="2" t="str">
        <f>IF(選手情報入力シート!A187="","",選手情報入力シート!A187)</f>
        <v/>
      </c>
      <c r="B187" s="2" t="str">
        <f>IF($A187="","",所属情報入力シート!$A$2)</f>
        <v/>
      </c>
      <c r="C187" s="2"/>
      <c r="D187" s="2"/>
      <c r="E187" s="2" t="str">
        <f>IF($A187="","",VLOOKUP($A187,選手情報入力シート!$A$3:$M$246,2,FALSE))</f>
        <v/>
      </c>
      <c r="F187" s="2" t="str">
        <f>IF($A187="","",VLOOKUP($A187,選手情報入力シート!$A$3:$M$246,3,FALSE)&amp;" "&amp;VLOOKUP($A187,選手情報入力シート!$A$3:$M$246,4,FALSE))</f>
        <v/>
      </c>
      <c r="G187" s="2" t="str">
        <f>IF($A187="","",VLOOKUP($A187,選手情報入力シート!$A$3:$M$246,5,FALSE))</f>
        <v/>
      </c>
      <c r="H187" s="2"/>
      <c r="I187" s="2" t="str">
        <f>IF($A187="","",VLOOKUP($A187,選手情報入力シート!$A$3:$M$246,6,FALSE))</f>
        <v/>
      </c>
      <c r="J187" s="2" t="str">
        <f>IF($A187="","",VLOOKUP($A187,選手情報入力シート!$A$3:$M$246,7,FALSE))</f>
        <v/>
      </c>
      <c r="K187" s="2" t="str">
        <f>IF($A187="","",VLOOKUP($A187,選手情報入力シート!$A$3:$M$246,8,FALSE))</f>
        <v/>
      </c>
      <c r="L187" s="2" t="str">
        <f>IF($A187="","",VLOOKUP($A187,選手情報入力シート!$A$3:$M$246,9,FALSE))</f>
        <v/>
      </c>
      <c r="M187" s="2" t="str">
        <f>IF($A187="","",YEAR(VLOOKUP($A187,選手情報入力シート!$A$3:$M$246,10,FALSE)))</f>
        <v/>
      </c>
      <c r="N187" s="9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2"/>
      <c r="P187" s="2"/>
      <c r="AF187" s="2" t="str">
        <f>IF(データとりまとめシート!$A197="","",データとりまとめシート!$A197)</f>
        <v/>
      </c>
      <c r="AG187" s="2"/>
      <c r="AH187" s="2" t="str">
        <f>IF($AF187="","",VLOOKUP($AF187,NANS取り込みシート!$A:$P,2,FALSE))</f>
        <v/>
      </c>
      <c r="AI187" s="2"/>
      <c r="AJ187" s="2" t="str">
        <f>IF($AF187="","",VLOOKUP($AF187,NANS取り込みシート!$A:$P,5,FALSE))</f>
        <v/>
      </c>
      <c r="AK187" s="2" t="str">
        <f>IF($AF187="","",VLOOKUP($AF187,NANS取り込みシート!$A:$P,6,FALSE))</f>
        <v/>
      </c>
      <c r="AL187" s="2" t="str">
        <f>IF($AF187="","",VLOOKUP($AF187,NANS取り込みシート!$A:$P,7,FALSE))</f>
        <v/>
      </c>
      <c r="AM187" s="2"/>
      <c r="AN187" s="2" t="str">
        <f>IF($AF187="","",VLOOKUP($AF187,NANS取り込みシート!$A:$P,9,FALSE))</f>
        <v/>
      </c>
      <c r="AO187" s="2" t="str">
        <f>IF($AF187="","",VLOOKUP($AF187,NANS取り込みシート!$A:$P,10,FALSE))</f>
        <v/>
      </c>
      <c r="AP187" s="2" t="str">
        <f>IF($AF187="","",VLOOKUP($AF187,NANS取り込みシート!$A:$P,11,FALSE))</f>
        <v/>
      </c>
      <c r="AQ187" s="2" t="str">
        <f>IF($AF187="","",VLOOKUP($AF187,NANS取り込みシート!$A:$P,12,FALSE))</f>
        <v/>
      </c>
      <c r="AR187" s="2" t="str">
        <f>IF($AF187="","",VLOOKUP($AF187,NANS取り込みシート!$A:$P,13,FALSE))</f>
        <v/>
      </c>
      <c r="AS187" s="9" t="str">
        <f>IF($AF187="","",VLOOKUP($AF187,NANS取り込みシート!$A:$P,14,FALSE))</f>
        <v/>
      </c>
      <c r="AT187" s="2"/>
      <c r="AU187" s="9" t="str">
        <f>IF($AF187="","",VLOOKUP($AF187,NANS取り込みシート!$A:$P,16,FALSE))</f>
        <v/>
      </c>
      <c r="AV187" s="2" t="str">
        <f>IF(データとりまとめシート!$E197="","",データとりまとめシート!$E197)</f>
        <v/>
      </c>
      <c r="AW187" s="2" t="str">
        <f>IF(データとりまとめシート!$G197="","",データとりまとめシート!$G197)</f>
        <v/>
      </c>
      <c r="AX187" s="2"/>
      <c r="AY187" s="2"/>
      <c r="AZ187" s="2" t="str">
        <f>IF(データとりまとめシート!$I197="","",データとりまとめシート!$I197)</f>
        <v/>
      </c>
      <c r="BA187" s="2" t="str">
        <f>IF(データとりまとめシート!$K197="","",データとりまとめシート!$K197)</f>
        <v/>
      </c>
      <c r="BB187" s="2"/>
      <c r="BC187" s="2"/>
    </row>
    <row r="188" spans="1:55">
      <c r="A188" s="2" t="str">
        <f>IF(選手情報入力シート!A188="","",選手情報入力シート!A188)</f>
        <v/>
      </c>
      <c r="B188" s="2" t="str">
        <f>IF($A188="","",所属情報入力シート!$A$2)</f>
        <v/>
      </c>
      <c r="C188" s="2"/>
      <c r="D188" s="2"/>
      <c r="E188" s="2" t="str">
        <f>IF($A188="","",VLOOKUP($A188,選手情報入力シート!$A$3:$M$246,2,FALSE))</f>
        <v/>
      </c>
      <c r="F188" s="2" t="str">
        <f>IF($A188="","",VLOOKUP($A188,選手情報入力シート!$A$3:$M$246,3,FALSE)&amp;" "&amp;VLOOKUP($A188,選手情報入力シート!$A$3:$M$246,4,FALSE))</f>
        <v/>
      </c>
      <c r="G188" s="2" t="str">
        <f>IF($A188="","",VLOOKUP($A188,選手情報入力シート!$A$3:$M$246,5,FALSE))</f>
        <v/>
      </c>
      <c r="H188" s="2"/>
      <c r="I188" s="2" t="str">
        <f>IF($A188="","",VLOOKUP($A188,選手情報入力シート!$A$3:$M$246,6,FALSE))</f>
        <v/>
      </c>
      <c r="J188" s="2" t="str">
        <f>IF($A188="","",VLOOKUP($A188,選手情報入力シート!$A$3:$M$246,7,FALSE))</f>
        <v/>
      </c>
      <c r="K188" s="2" t="str">
        <f>IF($A188="","",VLOOKUP($A188,選手情報入力シート!$A$3:$M$246,8,FALSE))</f>
        <v/>
      </c>
      <c r="L188" s="2" t="str">
        <f>IF($A188="","",VLOOKUP($A188,選手情報入力シート!$A$3:$M$246,9,FALSE))</f>
        <v/>
      </c>
      <c r="M188" s="2" t="str">
        <f>IF($A188="","",YEAR(VLOOKUP($A188,選手情報入力シート!$A$3:$M$246,10,FALSE)))</f>
        <v/>
      </c>
      <c r="N188" s="9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2"/>
      <c r="P188" s="2"/>
      <c r="AF188" s="2" t="str">
        <f>IF(データとりまとめシート!$A198="","",データとりまとめシート!$A198)</f>
        <v/>
      </c>
      <c r="AG188" s="2"/>
      <c r="AH188" s="2" t="str">
        <f>IF($AF188="","",VLOOKUP($AF188,NANS取り込みシート!$A:$P,2,FALSE))</f>
        <v/>
      </c>
      <c r="AI188" s="2"/>
      <c r="AJ188" s="2" t="str">
        <f>IF($AF188="","",VLOOKUP($AF188,NANS取り込みシート!$A:$P,5,FALSE))</f>
        <v/>
      </c>
      <c r="AK188" s="2" t="str">
        <f>IF($AF188="","",VLOOKUP($AF188,NANS取り込みシート!$A:$P,6,FALSE))</f>
        <v/>
      </c>
      <c r="AL188" s="2" t="str">
        <f>IF($AF188="","",VLOOKUP($AF188,NANS取り込みシート!$A:$P,7,FALSE))</f>
        <v/>
      </c>
      <c r="AM188" s="2"/>
      <c r="AN188" s="2" t="str">
        <f>IF($AF188="","",VLOOKUP($AF188,NANS取り込みシート!$A:$P,9,FALSE))</f>
        <v/>
      </c>
      <c r="AO188" s="2" t="str">
        <f>IF($AF188="","",VLOOKUP($AF188,NANS取り込みシート!$A:$P,10,FALSE))</f>
        <v/>
      </c>
      <c r="AP188" s="2" t="str">
        <f>IF($AF188="","",VLOOKUP($AF188,NANS取り込みシート!$A:$P,11,FALSE))</f>
        <v/>
      </c>
      <c r="AQ188" s="2" t="str">
        <f>IF($AF188="","",VLOOKUP($AF188,NANS取り込みシート!$A:$P,12,FALSE))</f>
        <v/>
      </c>
      <c r="AR188" s="2" t="str">
        <f>IF($AF188="","",VLOOKUP($AF188,NANS取り込みシート!$A:$P,13,FALSE))</f>
        <v/>
      </c>
      <c r="AS188" s="9" t="str">
        <f>IF($AF188="","",VLOOKUP($AF188,NANS取り込みシート!$A:$P,14,FALSE))</f>
        <v/>
      </c>
      <c r="AT188" s="2"/>
      <c r="AU188" s="9" t="str">
        <f>IF($AF188="","",VLOOKUP($AF188,NANS取り込みシート!$A:$P,16,FALSE))</f>
        <v/>
      </c>
      <c r="AV188" s="2" t="str">
        <f>IF(データとりまとめシート!$E198="","",データとりまとめシート!$E198)</f>
        <v/>
      </c>
      <c r="AW188" s="2" t="str">
        <f>IF(データとりまとめシート!$G198="","",データとりまとめシート!$G198)</f>
        <v/>
      </c>
      <c r="AX188" s="2"/>
      <c r="AY188" s="2"/>
      <c r="AZ188" s="2" t="str">
        <f>IF(データとりまとめシート!$I198="","",データとりまとめシート!$I198)</f>
        <v/>
      </c>
      <c r="BA188" s="2" t="str">
        <f>IF(データとりまとめシート!$K198="","",データとりまとめシート!$K198)</f>
        <v/>
      </c>
      <c r="BB188" s="2"/>
      <c r="BC188" s="2"/>
    </row>
    <row r="189" spans="1:55">
      <c r="A189" s="2" t="str">
        <f>IF(選手情報入力シート!A189="","",選手情報入力シート!A189)</f>
        <v/>
      </c>
      <c r="B189" s="2" t="str">
        <f>IF($A189="","",所属情報入力シート!$A$2)</f>
        <v/>
      </c>
      <c r="C189" s="2"/>
      <c r="D189" s="2"/>
      <c r="E189" s="2" t="str">
        <f>IF($A189="","",VLOOKUP($A189,選手情報入力シート!$A$3:$M$246,2,FALSE))</f>
        <v/>
      </c>
      <c r="F189" s="2" t="str">
        <f>IF($A189="","",VLOOKUP($A189,選手情報入力シート!$A$3:$M$246,3,FALSE)&amp;" "&amp;VLOOKUP($A189,選手情報入力シート!$A$3:$M$246,4,FALSE))</f>
        <v/>
      </c>
      <c r="G189" s="2" t="str">
        <f>IF($A189="","",VLOOKUP($A189,選手情報入力シート!$A$3:$M$246,5,FALSE))</f>
        <v/>
      </c>
      <c r="H189" s="2"/>
      <c r="I189" s="2" t="str">
        <f>IF($A189="","",VLOOKUP($A189,選手情報入力シート!$A$3:$M$246,6,FALSE))</f>
        <v/>
      </c>
      <c r="J189" s="2" t="str">
        <f>IF($A189="","",VLOOKUP($A189,選手情報入力シート!$A$3:$M$246,7,FALSE))</f>
        <v/>
      </c>
      <c r="K189" s="2" t="str">
        <f>IF($A189="","",VLOOKUP($A189,選手情報入力シート!$A$3:$M$246,8,FALSE))</f>
        <v/>
      </c>
      <c r="L189" s="2" t="str">
        <f>IF($A189="","",VLOOKUP($A189,選手情報入力シート!$A$3:$M$246,9,FALSE))</f>
        <v/>
      </c>
      <c r="M189" s="2" t="str">
        <f>IF($A189="","",YEAR(VLOOKUP($A189,選手情報入力シート!$A$3:$M$246,10,FALSE)))</f>
        <v/>
      </c>
      <c r="N189" s="9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2"/>
      <c r="P189" s="2"/>
      <c r="AF189" s="2" t="str">
        <f>IF(データとりまとめシート!$A199="","",データとりまとめシート!$A199)</f>
        <v/>
      </c>
      <c r="AG189" s="2"/>
      <c r="AH189" s="2" t="str">
        <f>IF($AF189="","",VLOOKUP($AF189,NANS取り込みシート!$A:$P,2,FALSE))</f>
        <v/>
      </c>
      <c r="AI189" s="2"/>
      <c r="AJ189" s="2" t="str">
        <f>IF($AF189="","",VLOOKUP($AF189,NANS取り込みシート!$A:$P,5,FALSE))</f>
        <v/>
      </c>
      <c r="AK189" s="2" t="str">
        <f>IF($AF189="","",VLOOKUP($AF189,NANS取り込みシート!$A:$P,6,FALSE))</f>
        <v/>
      </c>
      <c r="AL189" s="2" t="str">
        <f>IF($AF189="","",VLOOKUP($AF189,NANS取り込みシート!$A:$P,7,FALSE))</f>
        <v/>
      </c>
      <c r="AM189" s="2"/>
      <c r="AN189" s="2" t="str">
        <f>IF($AF189="","",VLOOKUP($AF189,NANS取り込みシート!$A:$P,9,FALSE))</f>
        <v/>
      </c>
      <c r="AO189" s="2" t="str">
        <f>IF($AF189="","",VLOOKUP($AF189,NANS取り込みシート!$A:$P,10,FALSE))</f>
        <v/>
      </c>
      <c r="AP189" s="2" t="str">
        <f>IF($AF189="","",VLOOKUP($AF189,NANS取り込みシート!$A:$P,11,FALSE))</f>
        <v/>
      </c>
      <c r="AQ189" s="2" t="str">
        <f>IF($AF189="","",VLOOKUP($AF189,NANS取り込みシート!$A:$P,12,FALSE))</f>
        <v/>
      </c>
      <c r="AR189" s="2" t="str">
        <f>IF($AF189="","",VLOOKUP($AF189,NANS取り込みシート!$A:$P,13,FALSE))</f>
        <v/>
      </c>
      <c r="AS189" s="9" t="str">
        <f>IF($AF189="","",VLOOKUP($AF189,NANS取り込みシート!$A:$P,14,FALSE))</f>
        <v/>
      </c>
      <c r="AT189" s="2"/>
      <c r="AU189" s="9" t="str">
        <f>IF($AF189="","",VLOOKUP($AF189,NANS取り込みシート!$A:$P,16,FALSE))</f>
        <v/>
      </c>
      <c r="AV189" s="2" t="str">
        <f>IF(データとりまとめシート!$E199="","",データとりまとめシート!$E199)</f>
        <v/>
      </c>
      <c r="AW189" s="2" t="str">
        <f>IF(データとりまとめシート!$G199="","",データとりまとめシート!$G199)</f>
        <v/>
      </c>
      <c r="AX189" s="2"/>
      <c r="AY189" s="2"/>
      <c r="AZ189" s="2" t="str">
        <f>IF(データとりまとめシート!$I199="","",データとりまとめシート!$I199)</f>
        <v/>
      </c>
      <c r="BA189" s="2" t="str">
        <f>IF(データとりまとめシート!$K199="","",データとりまとめシート!$K199)</f>
        <v/>
      </c>
      <c r="BB189" s="2"/>
      <c r="BC189" s="2"/>
    </row>
    <row r="190" spans="1:55">
      <c r="A190" s="2" t="str">
        <f>IF(選手情報入力シート!A190="","",選手情報入力シート!A190)</f>
        <v/>
      </c>
      <c r="B190" s="2" t="str">
        <f>IF($A190="","",所属情報入力シート!$A$2)</f>
        <v/>
      </c>
      <c r="C190" s="2"/>
      <c r="D190" s="2"/>
      <c r="E190" s="2" t="str">
        <f>IF($A190="","",VLOOKUP($A190,選手情報入力シート!$A$3:$M$246,2,FALSE))</f>
        <v/>
      </c>
      <c r="F190" s="2" t="str">
        <f>IF($A190="","",VLOOKUP($A190,選手情報入力シート!$A$3:$M$246,3,FALSE)&amp;" "&amp;VLOOKUP($A190,選手情報入力シート!$A$3:$M$246,4,FALSE))</f>
        <v/>
      </c>
      <c r="G190" s="2" t="str">
        <f>IF($A190="","",VLOOKUP($A190,選手情報入力シート!$A$3:$M$246,5,FALSE))</f>
        <v/>
      </c>
      <c r="H190" s="2"/>
      <c r="I190" s="2" t="str">
        <f>IF($A190="","",VLOOKUP($A190,選手情報入力シート!$A$3:$M$246,6,FALSE))</f>
        <v/>
      </c>
      <c r="J190" s="2" t="str">
        <f>IF($A190="","",VLOOKUP($A190,選手情報入力シート!$A$3:$M$246,7,FALSE))</f>
        <v/>
      </c>
      <c r="K190" s="2" t="str">
        <f>IF($A190="","",VLOOKUP($A190,選手情報入力シート!$A$3:$M$246,8,FALSE))</f>
        <v/>
      </c>
      <c r="L190" s="2" t="str">
        <f>IF($A190="","",VLOOKUP($A190,選手情報入力シート!$A$3:$M$246,9,FALSE))</f>
        <v/>
      </c>
      <c r="M190" s="2" t="str">
        <f>IF($A190="","",YEAR(VLOOKUP($A190,選手情報入力シート!$A$3:$M$246,10,FALSE)))</f>
        <v/>
      </c>
      <c r="N190" s="9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2"/>
      <c r="P190" s="2"/>
      <c r="AF190" s="2" t="str">
        <f>IF(データとりまとめシート!$A200="","",データとりまとめシート!$A200)</f>
        <v/>
      </c>
      <c r="AG190" s="2"/>
      <c r="AH190" s="2" t="str">
        <f>IF($AF190="","",VLOOKUP($AF190,NANS取り込みシート!$A:$P,2,FALSE))</f>
        <v/>
      </c>
      <c r="AI190" s="2"/>
      <c r="AJ190" s="2" t="str">
        <f>IF($AF190="","",VLOOKUP($AF190,NANS取り込みシート!$A:$P,5,FALSE))</f>
        <v/>
      </c>
      <c r="AK190" s="2" t="str">
        <f>IF($AF190="","",VLOOKUP($AF190,NANS取り込みシート!$A:$P,6,FALSE))</f>
        <v/>
      </c>
      <c r="AL190" s="2" t="str">
        <f>IF($AF190="","",VLOOKUP($AF190,NANS取り込みシート!$A:$P,7,FALSE))</f>
        <v/>
      </c>
      <c r="AM190" s="2"/>
      <c r="AN190" s="2" t="str">
        <f>IF($AF190="","",VLOOKUP($AF190,NANS取り込みシート!$A:$P,9,FALSE))</f>
        <v/>
      </c>
      <c r="AO190" s="2" t="str">
        <f>IF($AF190="","",VLOOKUP($AF190,NANS取り込みシート!$A:$P,10,FALSE))</f>
        <v/>
      </c>
      <c r="AP190" s="2" t="str">
        <f>IF($AF190="","",VLOOKUP($AF190,NANS取り込みシート!$A:$P,11,FALSE))</f>
        <v/>
      </c>
      <c r="AQ190" s="2" t="str">
        <f>IF($AF190="","",VLOOKUP($AF190,NANS取り込みシート!$A:$P,12,FALSE))</f>
        <v/>
      </c>
      <c r="AR190" s="2" t="str">
        <f>IF($AF190="","",VLOOKUP($AF190,NANS取り込みシート!$A:$P,13,FALSE))</f>
        <v/>
      </c>
      <c r="AS190" s="9" t="str">
        <f>IF($AF190="","",VLOOKUP($AF190,NANS取り込みシート!$A:$P,14,FALSE))</f>
        <v/>
      </c>
      <c r="AT190" s="2"/>
      <c r="AU190" s="9" t="str">
        <f>IF($AF190="","",VLOOKUP($AF190,NANS取り込みシート!$A:$P,16,FALSE))</f>
        <v/>
      </c>
      <c r="AV190" s="2" t="str">
        <f>IF(データとりまとめシート!$E200="","",データとりまとめシート!$E200)</f>
        <v/>
      </c>
      <c r="AW190" s="2" t="str">
        <f>IF(データとりまとめシート!$G200="","",データとりまとめシート!$G200)</f>
        <v/>
      </c>
      <c r="AX190" s="2"/>
      <c r="AY190" s="2"/>
      <c r="AZ190" s="2" t="str">
        <f>IF(データとりまとめシート!$I200="","",データとりまとめシート!$I200)</f>
        <v/>
      </c>
      <c r="BA190" s="2" t="str">
        <f>IF(データとりまとめシート!$K200="","",データとりまとめシート!$K200)</f>
        <v/>
      </c>
      <c r="BB190" s="2"/>
      <c r="BC190" s="2"/>
    </row>
    <row r="191" spans="1:55">
      <c r="A191" s="2" t="str">
        <f>IF(選手情報入力シート!A191="","",選手情報入力シート!A191)</f>
        <v/>
      </c>
      <c r="B191" s="2" t="str">
        <f>IF($A191="","",所属情報入力シート!$A$2)</f>
        <v/>
      </c>
      <c r="C191" s="2"/>
      <c r="D191" s="2"/>
      <c r="E191" s="2" t="str">
        <f>IF($A191="","",VLOOKUP($A191,選手情報入力シート!$A$3:$M$246,2,FALSE))</f>
        <v/>
      </c>
      <c r="F191" s="2" t="str">
        <f>IF($A191="","",VLOOKUP($A191,選手情報入力シート!$A$3:$M$246,3,FALSE)&amp;" "&amp;VLOOKUP($A191,選手情報入力シート!$A$3:$M$246,4,FALSE))</f>
        <v/>
      </c>
      <c r="G191" s="2" t="str">
        <f>IF($A191="","",VLOOKUP($A191,選手情報入力シート!$A$3:$M$246,5,FALSE))</f>
        <v/>
      </c>
      <c r="H191" s="2"/>
      <c r="I191" s="2" t="str">
        <f>IF($A191="","",VLOOKUP($A191,選手情報入力シート!$A$3:$M$246,6,FALSE))</f>
        <v/>
      </c>
      <c r="J191" s="2" t="str">
        <f>IF($A191="","",VLOOKUP($A191,選手情報入力シート!$A$3:$M$246,7,FALSE))</f>
        <v/>
      </c>
      <c r="K191" s="2" t="str">
        <f>IF($A191="","",VLOOKUP($A191,選手情報入力シート!$A$3:$M$246,8,FALSE))</f>
        <v/>
      </c>
      <c r="L191" s="2" t="str">
        <f>IF($A191="","",VLOOKUP($A191,選手情報入力シート!$A$3:$M$246,9,FALSE))</f>
        <v/>
      </c>
      <c r="M191" s="2" t="str">
        <f>IF($A191="","",YEAR(VLOOKUP($A191,選手情報入力シート!$A$3:$M$246,10,FALSE)))</f>
        <v/>
      </c>
      <c r="N191" s="9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2"/>
      <c r="P191" s="2"/>
      <c r="AF191" s="2" t="str">
        <f>IF(データとりまとめシート!$A201="","",データとりまとめシート!$A201)</f>
        <v/>
      </c>
      <c r="AG191" s="2"/>
      <c r="AH191" s="2" t="str">
        <f>IF($AF191="","",VLOOKUP($AF191,NANS取り込みシート!$A:$P,2,FALSE))</f>
        <v/>
      </c>
      <c r="AI191" s="2"/>
      <c r="AJ191" s="2" t="str">
        <f>IF($AF191="","",VLOOKUP($AF191,NANS取り込みシート!$A:$P,5,FALSE))</f>
        <v/>
      </c>
      <c r="AK191" s="2" t="str">
        <f>IF($AF191="","",VLOOKUP($AF191,NANS取り込みシート!$A:$P,6,FALSE))</f>
        <v/>
      </c>
      <c r="AL191" s="2" t="str">
        <f>IF($AF191="","",VLOOKUP($AF191,NANS取り込みシート!$A:$P,7,FALSE))</f>
        <v/>
      </c>
      <c r="AM191" s="2"/>
      <c r="AN191" s="2" t="str">
        <f>IF($AF191="","",VLOOKUP($AF191,NANS取り込みシート!$A:$P,9,FALSE))</f>
        <v/>
      </c>
      <c r="AO191" s="2" t="str">
        <f>IF($AF191="","",VLOOKUP($AF191,NANS取り込みシート!$A:$P,10,FALSE))</f>
        <v/>
      </c>
      <c r="AP191" s="2" t="str">
        <f>IF($AF191="","",VLOOKUP($AF191,NANS取り込みシート!$A:$P,11,FALSE))</f>
        <v/>
      </c>
      <c r="AQ191" s="2" t="str">
        <f>IF($AF191="","",VLOOKUP($AF191,NANS取り込みシート!$A:$P,12,FALSE))</f>
        <v/>
      </c>
      <c r="AR191" s="2" t="str">
        <f>IF($AF191="","",VLOOKUP($AF191,NANS取り込みシート!$A:$P,13,FALSE))</f>
        <v/>
      </c>
      <c r="AS191" s="9" t="str">
        <f>IF($AF191="","",VLOOKUP($AF191,NANS取り込みシート!$A:$P,14,FALSE))</f>
        <v/>
      </c>
      <c r="AT191" s="2"/>
      <c r="AU191" s="9" t="str">
        <f>IF($AF191="","",VLOOKUP($AF191,NANS取り込みシート!$A:$P,16,FALSE))</f>
        <v/>
      </c>
      <c r="AV191" s="2" t="str">
        <f>IF(データとりまとめシート!$E201="","",データとりまとめシート!$E201)</f>
        <v/>
      </c>
      <c r="AW191" s="2" t="str">
        <f>IF(データとりまとめシート!$G201="","",データとりまとめシート!$G201)</f>
        <v/>
      </c>
      <c r="AX191" s="2"/>
      <c r="AY191" s="2"/>
      <c r="AZ191" s="2" t="str">
        <f>IF(データとりまとめシート!$I201="","",データとりまとめシート!$I201)</f>
        <v/>
      </c>
      <c r="BA191" s="2" t="str">
        <f>IF(データとりまとめシート!$K201="","",データとりまとめシート!$K201)</f>
        <v/>
      </c>
      <c r="BB191" s="2"/>
      <c r="BC191" s="2"/>
    </row>
    <row r="192" spans="1:55">
      <c r="A192" s="2" t="str">
        <f>IF(選手情報入力シート!A192="","",選手情報入力シート!A192)</f>
        <v/>
      </c>
      <c r="B192" s="2" t="str">
        <f>IF($A192="","",所属情報入力シート!$A$2)</f>
        <v/>
      </c>
      <c r="C192" s="2"/>
      <c r="D192" s="2"/>
      <c r="E192" s="2" t="str">
        <f>IF($A192="","",VLOOKUP($A192,選手情報入力シート!$A$3:$M$246,2,FALSE))</f>
        <v/>
      </c>
      <c r="F192" s="2" t="str">
        <f>IF($A192="","",VLOOKUP($A192,選手情報入力シート!$A$3:$M$246,3,FALSE)&amp;" "&amp;VLOOKUP($A192,選手情報入力シート!$A$3:$M$246,4,FALSE))</f>
        <v/>
      </c>
      <c r="G192" s="2" t="str">
        <f>IF($A192="","",VLOOKUP($A192,選手情報入力シート!$A$3:$M$246,5,FALSE))</f>
        <v/>
      </c>
      <c r="H192" s="2"/>
      <c r="I192" s="2" t="str">
        <f>IF($A192="","",VLOOKUP($A192,選手情報入力シート!$A$3:$M$246,6,FALSE))</f>
        <v/>
      </c>
      <c r="J192" s="2" t="str">
        <f>IF($A192="","",VLOOKUP($A192,選手情報入力シート!$A$3:$M$246,7,FALSE))</f>
        <v/>
      </c>
      <c r="K192" s="2" t="str">
        <f>IF($A192="","",VLOOKUP($A192,選手情報入力シート!$A$3:$M$246,8,FALSE))</f>
        <v/>
      </c>
      <c r="L192" s="2" t="str">
        <f>IF($A192="","",VLOOKUP($A192,選手情報入力シート!$A$3:$M$246,9,FALSE))</f>
        <v/>
      </c>
      <c r="M192" s="2" t="str">
        <f>IF($A192="","",YEAR(VLOOKUP($A192,選手情報入力シート!$A$3:$M$246,10,FALSE)))</f>
        <v/>
      </c>
      <c r="N192" s="9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2"/>
      <c r="P192" s="2"/>
      <c r="AF192" s="2" t="str">
        <f>IF(データとりまとめシート!$A202="","",データとりまとめシート!$A202)</f>
        <v/>
      </c>
      <c r="AG192" s="2"/>
      <c r="AH192" s="2" t="str">
        <f>IF($AF192="","",VLOOKUP($AF192,NANS取り込みシート!$A:$P,2,FALSE))</f>
        <v/>
      </c>
      <c r="AI192" s="2"/>
      <c r="AJ192" s="2" t="str">
        <f>IF($AF192="","",VLOOKUP($AF192,NANS取り込みシート!$A:$P,5,FALSE))</f>
        <v/>
      </c>
      <c r="AK192" s="2" t="str">
        <f>IF($AF192="","",VLOOKUP($AF192,NANS取り込みシート!$A:$P,6,FALSE))</f>
        <v/>
      </c>
      <c r="AL192" s="2" t="str">
        <f>IF($AF192="","",VLOOKUP($AF192,NANS取り込みシート!$A:$P,7,FALSE))</f>
        <v/>
      </c>
      <c r="AM192" s="2"/>
      <c r="AN192" s="2" t="str">
        <f>IF($AF192="","",VLOOKUP($AF192,NANS取り込みシート!$A:$P,9,FALSE))</f>
        <v/>
      </c>
      <c r="AO192" s="2" t="str">
        <f>IF($AF192="","",VLOOKUP($AF192,NANS取り込みシート!$A:$P,10,FALSE))</f>
        <v/>
      </c>
      <c r="AP192" s="2" t="str">
        <f>IF($AF192="","",VLOOKUP($AF192,NANS取り込みシート!$A:$P,11,FALSE))</f>
        <v/>
      </c>
      <c r="AQ192" s="2" t="str">
        <f>IF($AF192="","",VLOOKUP($AF192,NANS取り込みシート!$A:$P,12,FALSE))</f>
        <v/>
      </c>
      <c r="AR192" s="2" t="str">
        <f>IF($AF192="","",VLOOKUP($AF192,NANS取り込みシート!$A:$P,13,FALSE))</f>
        <v/>
      </c>
      <c r="AS192" s="9" t="str">
        <f>IF($AF192="","",VLOOKUP($AF192,NANS取り込みシート!$A:$P,14,FALSE))</f>
        <v/>
      </c>
      <c r="AT192" s="2"/>
      <c r="AU192" s="9" t="str">
        <f>IF($AF192="","",VLOOKUP($AF192,NANS取り込みシート!$A:$P,16,FALSE))</f>
        <v/>
      </c>
      <c r="AV192" s="2" t="str">
        <f>IF(データとりまとめシート!$E202="","",データとりまとめシート!$E202)</f>
        <v/>
      </c>
      <c r="AW192" s="2" t="str">
        <f>IF(データとりまとめシート!$G202="","",データとりまとめシート!$G202)</f>
        <v/>
      </c>
      <c r="AX192" s="2"/>
      <c r="AY192" s="2"/>
      <c r="AZ192" s="2" t="str">
        <f>IF(データとりまとめシート!$I202="","",データとりまとめシート!$I202)</f>
        <v/>
      </c>
      <c r="BA192" s="2" t="str">
        <f>IF(データとりまとめシート!$K202="","",データとりまとめシート!$K202)</f>
        <v/>
      </c>
      <c r="BB192" s="2"/>
      <c r="BC192" s="2"/>
    </row>
    <row r="193" spans="1:55">
      <c r="A193" s="2" t="str">
        <f>IF(選手情報入力シート!A193="","",選手情報入力シート!A193)</f>
        <v/>
      </c>
      <c r="B193" s="2" t="str">
        <f>IF($A193="","",所属情報入力シート!$A$2)</f>
        <v/>
      </c>
      <c r="C193" s="2"/>
      <c r="D193" s="2"/>
      <c r="E193" s="2" t="str">
        <f>IF($A193="","",VLOOKUP($A193,選手情報入力シート!$A$3:$M$246,2,FALSE))</f>
        <v/>
      </c>
      <c r="F193" s="2" t="str">
        <f>IF($A193="","",VLOOKUP($A193,選手情報入力シート!$A$3:$M$246,3,FALSE)&amp;" "&amp;VLOOKUP($A193,選手情報入力シート!$A$3:$M$246,4,FALSE))</f>
        <v/>
      </c>
      <c r="G193" s="2" t="str">
        <f>IF($A193="","",VLOOKUP($A193,選手情報入力シート!$A$3:$M$246,5,FALSE))</f>
        <v/>
      </c>
      <c r="H193" s="2"/>
      <c r="I193" s="2" t="str">
        <f>IF($A193="","",VLOOKUP($A193,選手情報入力シート!$A$3:$M$246,6,FALSE))</f>
        <v/>
      </c>
      <c r="J193" s="2" t="str">
        <f>IF($A193="","",VLOOKUP($A193,選手情報入力シート!$A$3:$M$246,7,FALSE))</f>
        <v/>
      </c>
      <c r="K193" s="2" t="str">
        <f>IF($A193="","",VLOOKUP($A193,選手情報入力シート!$A$3:$M$246,8,FALSE))</f>
        <v/>
      </c>
      <c r="L193" s="2" t="str">
        <f>IF($A193="","",VLOOKUP($A193,選手情報入力シート!$A$3:$M$246,9,FALSE))</f>
        <v/>
      </c>
      <c r="M193" s="2" t="str">
        <f>IF($A193="","",YEAR(VLOOKUP($A193,選手情報入力シート!$A$3:$M$246,10,FALSE)))</f>
        <v/>
      </c>
      <c r="N193" s="9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2"/>
      <c r="P193" s="2"/>
      <c r="AF193" s="2" t="str">
        <f>IF(データとりまとめシート!$A203="","",データとりまとめシート!$A203)</f>
        <v/>
      </c>
      <c r="AG193" s="2"/>
      <c r="AH193" s="2" t="str">
        <f>IF($AF193="","",VLOOKUP($AF193,NANS取り込みシート!$A:$P,2,FALSE))</f>
        <v/>
      </c>
      <c r="AI193" s="2"/>
      <c r="AJ193" s="2" t="str">
        <f>IF($AF193="","",VLOOKUP($AF193,NANS取り込みシート!$A:$P,5,FALSE))</f>
        <v/>
      </c>
      <c r="AK193" s="2" t="str">
        <f>IF($AF193="","",VLOOKUP($AF193,NANS取り込みシート!$A:$P,6,FALSE))</f>
        <v/>
      </c>
      <c r="AL193" s="2" t="str">
        <f>IF($AF193="","",VLOOKUP($AF193,NANS取り込みシート!$A:$P,7,FALSE))</f>
        <v/>
      </c>
      <c r="AM193" s="2"/>
      <c r="AN193" s="2" t="str">
        <f>IF($AF193="","",VLOOKUP($AF193,NANS取り込みシート!$A:$P,9,FALSE))</f>
        <v/>
      </c>
      <c r="AO193" s="2" t="str">
        <f>IF($AF193="","",VLOOKUP($AF193,NANS取り込みシート!$A:$P,10,FALSE))</f>
        <v/>
      </c>
      <c r="AP193" s="2" t="str">
        <f>IF($AF193="","",VLOOKUP($AF193,NANS取り込みシート!$A:$P,11,FALSE))</f>
        <v/>
      </c>
      <c r="AQ193" s="2" t="str">
        <f>IF($AF193="","",VLOOKUP($AF193,NANS取り込みシート!$A:$P,12,FALSE))</f>
        <v/>
      </c>
      <c r="AR193" s="2" t="str">
        <f>IF($AF193="","",VLOOKUP($AF193,NANS取り込みシート!$A:$P,13,FALSE))</f>
        <v/>
      </c>
      <c r="AS193" s="9" t="str">
        <f>IF($AF193="","",VLOOKUP($AF193,NANS取り込みシート!$A:$P,14,FALSE))</f>
        <v/>
      </c>
      <c r="AT193" s="2"/>
      <c r="AU193" s="9" t="str">
        <f>IF($AF193="","",VLOOKUP($AF193,NANS取り込みシート!$A:$P,16,FALSE))</f>
        <v/>
      </c>
      <c r="AV193" s="2" t="str">
        <f>IF(データとりまとめシート!$E203="","",データとりまとめシート!$E203)</f>
        <v/>
      </c>
      <c r="AW193" s="2" t="str">
        <f>IF(データとりまとめシート!$G203="","",データとりまとめシート!$G203)</f>
        <v/>
      </c>
      <c r="AX193" s="2"/>
      <c r="AY193" s="2"/>
      <c r="AZ193" s="2" t="str">
        <f>IF(データとりまとめシート!$I203="","",データとりまとめシート!$I203)</f>
        <v/>
      </c>
      <c r="BA193" s="2" t="str">
        <f>IF(データとりまとめシート!$K203="","",データとりまとめシート!$K203)</f>
        <v/>
      </c>
      <c r="BB193" s="2"/>
      <c r="BC193" s="2"/>
    </row>
    <row r="194" spans="1:55">
      <c r="A194" s="2" t="str">
        <f>IF(選手情報入力シート!A194="","",選手情報入力シート!A194)</f>
        <v/>
      </c>
      <c r="B194" s="2" t="str">
        <f>IF($A194="","",所属情報入力シート!$A$2)</f>
        <v/>
      </c>
      <c r="C194" s="2"/>
      <c r="D194" s="2"/>
      <c r="E194" s="2" t="str">
        <f>IF($A194="","",VLOOKUP($A194,選手情報入力シート!$A$3:$M$246,2,FALSE))</f>
        <v/>
      </c>
      <c r="F194" s="2" t="str">
        <f>IF($A194="","",VLOOKUP($A194,選手情報入力シート!$A$3:$M$246,3,FALSE)&amp;" "&amp;VLOOKUP($A194,選手情報入力シート!$A$3:$M$246,4,FALSE))</f>
        <v/>
      </c>
      <c r="G194" s="2" t="str">
        <f>IF($A194="","",VLOOKUP($A194,選手情報入力シート!$A$3:$M$246,5,FALSE))</f>
        <v/>
      </c>
      <c r="H194" s="2"/>
      <c r="I194" s="2" t="str">
        <f>IF($A194="","",VLOOKUP($A194,選手情報入力シート!$A$3:$M$246,6,FALSE))</f>
        <v/>
      </c>
      <c r="J194" s="2" t="str">
        <f>IF($A194="","",VLOOKUP($A194,選手情報入力シート!$A$3:$M$246,7,FALSE))</f>
        <v/>
      </c>
      <c r="K194" s="2" t="str">
        <f>IF($A194="","",VLOOKUP($A194,選手情報入力シート!$A$3:$M$246,8,FALSE))</f>
        <v/>
      </c>
      <c r="L194" s="2" t="str">
        <f>IF($A194="","",VLOOKUP($A194,選手情報入力シート!$A$3:$M$246,9,FALSE))</f>
        <v/>
      </c>
      <c r="M194" s="2" t="str">
        <f>IF($A194="","",YEAR(VLOOKUP($A194,選手情報入力シート!$A$3:$M$246,10,FALSE)))</f>
        <v/>
      </c>
      <c r="N194" s="9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2"/>
      <c r="P194" s="2"/>
      <c r="AF194" s="2" t="str">
        <f>IF(データとりまとめシート!$A204="","",データとりまとめシート!$A204)</f>
        <v/>
      </c>
      <c r="AG194" s="2"/>
      <c r="AH194" s="2" t="str">
        <f>IF($AF194="","",VLOOKUP($AF194,NANS取り込みシート!$A:$P,2,FALSE))</f>
        <v/>
      </c>
      <c r="AI194" s="2"/>
      <c r="AJ194" s="2" t="str">
        <f>IF($AF194="","",VLOOKUP($AF194,NANS取り込みシート!$A:$P,5,FALSE))</f>
        <v/>
      </c>
      <c r="AK194" s="2" t="str">
        <f>IF($AF194="","",VLOOKUP($AF194,NANS取り込みシート!$A:$P,6,FALSE))</f>
        <v/>
      </c>
      <c r="AL194" s="2" t="str">
        <f>IF($AF194="","",VLOOKUP($AF194,NANS取り込みシート!$A:$P,7,FALSE))</f>
        <v/>
      </c>
      <c r="AM194" s="2"/>
      <c r="AN194" s="2" t="str">
        <f>IF($AF194="","",VLOOKUP($AF194,NANS取り込みシート!$A:$P,9,FALSE))</f>
        <v/>
      </c>
      <c r="AO194" s="2" t="str">
        <f>IF($AF194="","",VLOOKUP($AF194,NANS取り込みシート!$A:$P,10,FALSE))</f>
        <v/>
      </c>
      <c r="AP194" s="2" t="str">
        <f>IF($AF194="","",VLOOKUP($AF194,NANS取り込みシート!$A:$P,11,FALSE))</f>
        <v/>
      </c>
      <c r="AQ194" s="2" t="str">
        <f>IF($AF194="","",VLOOKUP($AF194,NANS取り込みシート!$A:$P,12,FALSE))</f>
        <v/>
      </c>
      <c r="AR194" s="2" t="str">
        <f>IF($AF194="","",VLOOKUP($AF194,NANS取り込みシート!$A:$P,13,FALSE))</f>
        <v/>
      </c>
      <c r="AS194" s="9" t="str">
        <f>IF($AF194="","",VLOOKUP($AF194,NANS取り込みシート!$A:$P,14,FALSE))</f>
        <v/>
      </c>
      <c r="AT194" s="2"/>
      <c r="AU194" s="9" t="str">
        <f>IF($AF194="","",VLOOKUP($AF194,NANS取り込みシート!$A:$P,16,FALSE))</f>
        <v/>
      </c>
      <c r="AV194" s="2" t="str">
        <f>IF(データとりまとめシート!$E204="","",データとりまとめシート!$E204)</f>
        <v/>
      </c>
      <c r="AW194" s="2" t="str">
        <f>IF(データとりまとめシート!$G204="","",データとりまとめシート!$G204)</f>
        <v/>
      </c>
      <c r="AX194" s="2"/>
      <c r="AY194" s="2"/>
      <c r="AZ194" s="2" t="str">
        <f>IF(データとりまとめシート!$I204="","",データとりまとめシート!$I204)</f>
        <v/>
      </c>
      <c r="BA194" s="2" t="str">
        <f>IF(データとりまとめシート!$K204="","",データとりまとめシート!$K204)</f>
        <v/>
      </c>
      <c r="BB194" s="2"/>
      <c r="BC194" s="2"/>
    </row>
    <row r="195" spans="1:55">
      <c r="A195" s="2" t="str">
        <f>IF(選手情報入力シート!A195="","",選手情報入力シート!A195)</f>
        <v/>
      </c>
      <c r="B195" s="2" t="str">
        <f>IF($A195="","",所属情報入力シート!$A$2)</f>
        <v/>
      </c>
      <c r="C195" s="2"/>
      <c r="D195" s="2"/>
      <c r="E195" s="2" t="str">
        <f>IF($A195="","",VLOOKUP($A195,選手情報入力シート!$A$3:$M$246,2,FALSE))</f>
        <v/>
      </c>
      <c r="F195" s="2" t="str">
        <f>IF($A195="","",VLOOKUP($A195,選手情報入力シート!$A$3:$M$246,3,FALSE)&amp;" "&amp;VLOOKUP($A195,選手情報入力シート!$A$3:$M$246,4,FALSE))</f>
        <v/>
      </c>
      <c r="G195" s="2" t="str">
        <f>IF($A195="","",VLOOKUP($A195,選手情報入力シート!$A$3:$M$246,5,FALSE))</f>
        <v/>
      </c>
      <c r="H195" s="2"/>
      <c r="I195" s="2" t="str">
        <f>IF($A195="","",VLOOKUP($A195,選手情報入力シート!$A$3:$M$246,6,FALSE))</f>
        <v/>
      </c>
      <c r="J195" s="2" t="str">
        <f>IF($A195="","",VLOOKUP($A195,選手情報入力シート!$A$3:$M$246,7,FALSE))</f>
        <v/>
      </c>
      <c r="K195" s="2" t="str">
        <f>IF($A195="","",VLOOKUP($A195,選手情報入力シート!$A$3:$M$246,8,FALSE))</f>
        <v/>
      </c>
      <c r="L195" s="2" t="str">
        <f>IF($A195="","",VLOOKUP($A195,選手情報入力シート!$A$3:$M$246,9,FALSE))</f>
        <v/>
      </c>
      <c r="M195" s="2" t="str">
        <f>IF($A195="","",YEAR(VLOOKUP($A195,選手情報入力シート!$A$3:$M$246,10,FALSE)))</f>
        <v/>
      </c>
      <c r="N195" s="9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2"/>
      <c r="P195" s="2"/>
      <c r="AF195" s="2" t="str">
        <f>IF(データとりまとめシート!$A205="","",データとりまとめシート!$A205)</f>
        <v/>
      </c>
      <c r="AG195" s="2"/>
      <c r="AH195" s="2" t="str">
        <f>IF($AF195="","",VLOOKUP($AF195,NANS取り込みシート!$A:$P,2,FALSE))</f>
        <v/>
      </c>
      <c r="AI195" s="2"/>
      <c r="AJ195" s="2" t="str">
        <f>IF($AF195="","",VLOOKUP($AF195,NANS取り込みシート!$A:$P,5,FALSE))</f>
        <v/>
      </c>
      <c r="AK195" s="2" t="str">
        <f>IF($AF195="","",VLOOKUP($AF195,NANS取り込みシート!$A:$P,6,FALSE))</f>
        <v/>
      </c>
      <c r="AL195" s="2" t="str">
        <f>IF($AF195="","",VLOOKUP($AF195,NANS取り込みシート!$A:$P,7,FALSE))</f>
        <v/>
      </c>
      <c r="AM195" s="2"/>
      <c r="AN195" s="2" t="str">
        <f>IF($AF195="","",VLOOKUP($AF195,NANS取り込みシート!$A:$P,9,FALSE))</f>
        <v/>
      </c>
      <c r="AO195" s="2" t="str">
        <f>IF($AF195="","",VLOOKUP($AF195,NANS取り込みシート!$A:$P,10,FALSE))</f>
        <v/>
      </c>
      <c r="AP195" s="2" t="str">
        <f>IF($AF195="","",VLOOKUP($AF195,NANS取り込みシート!$A:$P,11,FALSE))</f>
        <v/>
      </c>
      <c r="AQ195" s="2" t="str">
        <f>IF($AF195="","",VLOOKUP($AF195,NANS取り込みシート!$A:$P,12,FALSE))</f>
        <v/>
      </c>
      <c r="AR195" s="2" t="str">
        <f>IF($AF195="","",VLOOKUP($AF195,NANS取り込みシート!$A:$P,13,FALSE))</f>
        <v/>
      </c>
      <c r="AS195" s="9" t="str">
        <f>IF($AF195="","",VLOOKUP($AF195,NANS取り込みシート!$A:$P,14,FALSE))</f>
        <v/>
      </c>
      <c r="AT195" s="2"/>
      <c r="AU195" s="9" t="str">
        <f>IF($AF195="","",VLOOKUP($AF195,NANS取り込みシート!$A:$P,16,FALSE))</f>
        <v/>
      </c>
      <c r="AV195" s="2" t="str">
        <f>IF(データとりまとめシート!$E205="","",データとりまとめシート!$E205)</f>
        <v/>
      </c>
      <c r="AW195" s="2" t="str">
        <f>IF(データとりまとめシート!$G205="","",データとりまとめシート!$G205)</f>
        <v/>
      </c>
      <c r="AX195" s="2"/>
      <c r="AY195" s="2"/>
      <c r="AZ195" s="2" t="str">
        <f>IF(データとりまとめシート!$I205="","",データとりまとめシート!$I205)</f>
        <v/>
      </c>
      <c r="BA195" s="2" t="str">
        <f>IF(データとりまとめシート!$K205="","",データとりまとめシート!$K205)</f>
        <v/>
      </c>
      <c r="BB195" s="2"/>
      <c r="BC195" s="2"/>
    </row>
    <row r="196" spans="1:55">
      <c r="A196" s="2" t="str">
        <f>IF(選手情報入力シート!A196="","",選手情報入力シート!A196)</f>
        <v/>
      </c>
      <c r="B196" s="2" t="str">
        <f>IF($A196="","",所属情報入力シート!$A$2)</f>
        <v/>
      </c>
      <c r="C196" s="2"/>
      <c r="D196" s="2"/>
      <c r="E196" s="2" t="str">
        <f>IF($A196="","",VLOOKUP($A196,選手情報入力シート!$A$3:$M$246,2,FALSE))</f>
        <v/>
      </c>
      <c r="F196" s="2" t="str">
        <f>IF($A196="","",VLOOKUP($A196,選手情報入力シート!$A$3:$M$246,3,FALSE)&amp;" "&amp;VLOOKUP($A196,選手情報入力シート!$A$3:$M$246,4,FALSE))</f>
        <v/>
      </c>
      <c r="G196" s="2" t="str">
        <f>IF($A196="","",VLOOKUP($A196,選手情報入力シート!$A$3:$M$246,5,FALSE))</f>
        <v/>
      </c>
      <c r="H196" s="2"/>
      <c r="I196" s="2" t="str">
        <f>IF($A196="","",VLOOKUP($A196,選手情報入力シート!$A$3:$M$246,6,FALSE))</f>
        <v/>
      </c>
      <c r="J196" s="2" t="str">
        <f>IF($A196="","",VLOOKUP($A196,選手情報入力シート!$A$3:$M$246,7,FALSE))</f>
        <v/>
      </c>
      <c r="K196" s="2" t="str">
        <f>IF($A196="","",VLOOKUP($A196,選手情報入力シート!$A$3:$M$246,8,FALSE))</f>
        <v/>
      </c>
      <c r="L196" s="2" t="str">
        <f>IF($A196="","",VLOOKUP($A196,選手情報入力シート!$A$3:$M$246,9,FALSE))</f>
        <v/>
      </c>
      <c r="M196" s="2" t="str">
        <f>IF($A196="","",YEAR(VLOOKUP($A196,選手情報入力シート!$A$3:$M$246,10,FALSE)))</f>
        <v/>
      </c>
      <c r="N196" s="9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2"/>
      <c r="P196" s="2"/>
      <c r="AF196" s="2" t="str">
        <f>IF(データとりまとめシート!$A206="","",データとりまとめシート!$A206)</f>
        <v/>
      </c>
      <c r="AG196" s="2"/>
      <c r="AH196" s="2" t="str">
        <f>IF($AF196="","",VLOOKUP($AF196,NANS取り込みシート!$A:$P,2,FALSE))</f>
        <v/>
      </c>
      <c r="AI196" s="2"/>
      <c r="AJ196" s="2" t="str">
        <f>IF($AF196="","",VLOOKUP($AF196,NANS取り込みシート!$A:$P,5,FALSE))</f>
        <v/>
      </c>
      <c r="AK196" s="2" t="str">
        <f>IF($AF196="","",VLOOKUP($AF196,NANS取り込みシート!$A:$P,6,FALSE))</f>
        <v/>
      </c>
      <c r="AL196" s="2" t="str">
        <f>IF($AF196="","",VLOOKUP($AF196,NANS取り込みシート!$A:$P,7,FALSE))</f>
        <v/>
      </c>
      <c r="AM196" s="2"/>
      <c r="AN196" s="2" t="str">
        <f>IF($AF196="","",VLOOKUP($AF196,NANS取り込みシート!$A:$P,9,FALSE))</f>
        <v/>
      </c>
      <c r="AO196" s="2" t="str">
        <f>IF($AF196="","",VLOOKUP($AF196,NANS取り込みシート!$A:$P,10,FALSE))</f>
        <v/>
      </c>
      <c r="AP196" s="2" t="str">
        <f>IF($AF196="","",VLOOKUP($AF196,NANS取り込みシート!$A:$P,11,FALSE))</f>
        <v/>
      </c>
      <c r="AQ196" s="2" t="str">
        <f>IF($AF196="","",VLOOKUP($AF196,NANS取り込みシート!$A:$P,12,FALSE))</f>
        <v/>
      </c>
      <c r="AR196" s="2" t="str">
        <f>IF($AF196="","",VLOOKUP($AF196,NANS取り込みシート!$A:$P,13,FALSE))</f>
        <v/>
      </c>
      <c r="AS196" s="9" t="str">
        <f>IF($AF196="","",VLOOKUP($AF196,NANS取り込みシート!$A:$P,14,FALSE))</f>
        <v/>
      </c>
      <c r="AT196" s="2"/>
      <c r="AU196" s="9" t="str">
        <f>IF($AF196="","",VLOOKUP($AF196,NANS取り込みシート!$A:$P,16,FALSE))</f>
        <v/>
      </c>
      <c r="AV196" s="2" t="str">
        <f>IF(データとりまとめシート!$E206="","",データとりまとめシート!$E206)</f>
        <v/>
      </c>
      <c r="AW196" s="2" t="str">
        <f>IF(データとりまとめシート!$G206="","",データとりまとめシート!$G206)</f>
        <v/>
      </c>
      <c r="AX196" s="2"/>
      <c r="AY196" s="2"/>
      <c r="AZ196" s="2" t="str">
        <f>IF(データとりまとめシート!$I206="","",データとりまとめシート!$I206)</f>
        <v/>
      </c>
      <c r="BA196" s="2" t="str">
        <f>IF(データとりまとめシート!$K206="","",データとりまとめシート!$K206)</f>
        <v/>
      </c>
      <c r="BB196" s="2"/>
      <c r="BC196" s="2"/>
    </row>
    <row r="197" spans="1:55">
      <c r="A197" s="2" t="str">
        <f>IF(選手情報入力シート!A197="","",選手情報入力シート!A197)</f>
        <v/>
      </c>
      <c r="B197" s="2" t="str">
        <f>IF($A197="","",所属情報入力シート!$A$2)</f>
        <v/>
      </c>
      <c r="C197" s="2"/>
      <c r="D197" s="2"/>
      <c r="E197" s="2" t="str">
        <f>IF($A197="","",VLOOKUP($A197,選手情報入力シート!$A$3:$M$246,2,FALSE))</f>
        <v/>
      </c>
      <c r="F197" s="2" t="str">
        <f>IF($A197="","",VLOOKUP($A197,選手情報入力シート!$A$3:$M$246,3,FALSE)&amp;" "&amp;VLOOKUP($A197,選手情報入力シート!$A$3:$M$246,4,FALSE))</f>
        <v/>
      </c>
      <c r="G197" s="2" t="str">
        <f>IF($A197="","",VLOOKUP($A197,選手情報入力シート!$A$3:$M$246,5,FALSE))</f>
        <v/>
      </c>
      <c r="H197" s="2"/>
      <c r="I197" s="2" t="str">
        <f>IF($A197="","",VLOOKUP($A197,選手情報入力シート!$A$3:$M$246,6,FALSE))</f>
        <v/>
      </c>
      <c r="J197" s="2" t="str">
        <f>IF($A197="","",VLOOKUP($A197,選手情報入力シート!$A$3:$M$246,7,FALSE))</f>
        <v/>
      </c>
      <c r="K197" s="2" t="str">
        <f>IF($A197="","",VLOOKUP($A197,選手情報入力シート!$A$3:$M$246,8,FALSE))</f>
        <v/>
      </c>
      <c r="L197" s="2" t="str">
        <f>IF($A197="","",VLOOKUP($A197,選手情報入力シート!$A$3:$M$246,9,FALSE))</f>
        <v/>
      </c>
      <c r="M197" s="2" t="str">
        <f>IF($A197="","",YEAR(VLOOKUP($A197,選手情報入力シート!$A$3:$M$246,10,FALSE)))</f>
        <v/>
      </c>
      <c r="N197" s="9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2"/>
      <c r="P197" s="2"/>
      <c r="AF197" s="2" t="str">
        <f>IF(データとりまとめシート!$A207="","",データとりまとめシート!$A207)</f>
        <v/>
      </c>
      <c r="AG197" s="2"/>
      <c r="AH197" s="2" t="str">
        <f>IF($AF197="","",VLOOKUP($AF197,NANS取り込みシート!$A:$P,2,FALSE))</f>
        <v/>
      </c>
      <c r="AI197" s="2"/>
      <c r="AJ197" s="2" t="str">
        <f>IF($AF197="","",VLOOKUP($AF197,NANS取り込みシート!$A:$P,5,FALSE))</f>
        <v/>
      </c>
      <c r="AK197" s="2" t="str">
        <f>IF($AF197="","",VLOOKUP($AF197,NANS取り込みシート!$A:$P,6,FALSE))</f>
        <v/>
      </c>
      <c r="AL197" s="2" t="str">
        <f>IF($AF197="","",VLOOKUP($AF197,NANS取り込みシート!$A:$P,7,FALSE))</f>
        <v/>
      </c>
      <c r="AM197" s="2"/>
      <c r="AN197" s="2" t="str">
        <f>IF($AF197="","",VLOOKUP($AF197,NANS取り込みシート!$A:$P,9,FALSE))</f>
        <v/>
      </c>
      <c r="AO197" s="2" t="str">
        <f>IF($AF197="","",VLOOKUP($AF197,NANS取り込みシート!$A:$P,10,FALSE))</f>
        <v/>
      </c>
      <c r="AP197" s="2" t="str">
        <f>IF($AF197="","",VLOOKUP($AF197,NANS取り込みシート!$A:$P,11,FALSE))</f>
        <v/>
      </c>
      <c r="AQ197" s="2" t="str">
        <f>IF($AF197="","",VLOOKUP($AF197,NANS取り込みシート!$A:$P,12,FALSE))</f>
        <v/>
      </c>
      <c r="AR197" s="2" t="str">
        <f>IF($AF197="","",VLOOKUP($AF197,NANS取り込みシート!$A:$P,13,FALSE))</f>
        <v/>
      </c>
      <c r="AS197" s="9" t="str">
        <f>IF($AF197="","",VLOOKUP($AF197,NANS取り込みシート!$A:$P,14,FALSE))</f>
        <v/>
      </c>
      <c r="AT197" s="2"/>
      <c r="AU197" s="9" t="str">
        <f>IF($AF197="","",VLOOKUP($AF197,NANS取り込みシート!$A:$P,16,FALSE))</f>
        <v/>
      </c>
      <c r="AV197" s="2" t="str">
        <f>IF(データとりまとめシート!$E207="","",データとりまとめシート!$E207)</f>
        <v/>
      </c>
      <c r="AW197" s="2" t="str">
        <f>IF(データとりまとめシート!$G207="","",データとりまとめシート!$G207)</f>
        <v/>
      </c>
      <c r="AX197" s="2"/>
      <c r="AY197" s="2"/>
      <c r="AZ197" s="2" t="str">
        <f>IF(データとりまとめシート!$I207="","",データとりまとめシート!$I207)</f>
        <v/>
      </c>
      <c r="BA197" s="2" t="str">
        <f>IF(データとりまとめシート!$K207="","",データとりまとめシート!$K207)</f>
        <v/>
      </c>
      <c r="BB197" s="2"/>
      <c r="BC197" s="2"/>
    </row>
    <row r="198" spans="1:55">
      <c r="A198" s="2" t="str">
        <f>IF(選手情報入力シート!A198="","",選手情報入力シート!A198)</f>
        <v/>
      </c>
      <c r="B198" s="2" t="str">
        <f>IF($A198="","",所属情報入力シート!$A$2)</f>
        <v/>
      </c>
      <c r="C198" s="2"/>
      <c r="D198" s="2"/>
      <c r="E198" s="2" t="str">
        <f>IF($A198="","",VLOOKUP($A198,選手情報入力シート!$A$3:$M$246,2,FALSE))</f>
        <v/>
      </c>
      <c r="F198" s="2" t="str">
        <f>IF($A198="","",VLOOKUP($A198,選手情報入力シート!$A$3:$M$246,3,FALSE)&amp;" "&amp;VLOOKUP($A198,選手情報入力シート!$A$3:$M$246,4,FALSE))</f>
        <v/>
      </c>
      <c r="G198" s="2" t="str">
        <f>IF($A198="","",VLOOKUP($A198,選手情報入力シート!$A$3:$M$246,5,FALSE))</f>
        <v/>
      </c>
      <c r="H198" s="2"/>
      <c r="I198" s="2" t="str">
        <f>IF($A198="","",VLOOKUP($A198,選手情報入力シート!$A$3:$M$246,6,FALSE))</f>
        <v/>
      </c>
      <c r="J198" s="2" t="str">
        <f>IF($A198="","",VLOOKUP($A198,選手情報入力シート!$A$3:$M$246,7,FALSE))</f>
        <v/>
      </c>
      <c r="K198" s="2" t="str">
        <f>IF($A198="","",VLOOKUP($A198,選手情報入力シート!$A$3:$M$246,8,FALSE))</f>
        <v/>
      </c>
      <c r="L198" s="2" t="str">
        <f>IF($A198="","",VLOOKUP($A198,選手情報入力シート!$A$3:$M$246,9,FALSE))</f>
        <v/>
      </c>
      <c r="M198" s="2" t="str">
        <f>IF($A198="","",YEAR(VLOOKUP($A198,選手情報入力シート!$A$3:$M$246,10,FALSE)))</f>
        <v/>
      </c>
      <c r="N198" s="9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2"/>
      <c r="P198" s="2"/>
      <c r="AF198" s="2" t="str">
        <f>IF(データとりまとめシート!$A208="","",データとりまとめシート!$A208)</f>
        <v/>
      </c>
      <c r="AG198" s="2"/>
      <c r="AH198" s="2" t="str">
        <f>IF($AF198="","",VLOOKUP($AF198,NANS取り込みシート!$A:$P,2,FALSE))</f>
        <v/>
      </c>
      <c r="AI198" s="2"/>
      <c r="AJ198" s="2" t="str">
        <f>IF($AF198="","",VLOOKUP($AF198,NANS取り込みシート!$A:$P,5,FALSE))</f>
        <v/>
      </c>
      <c r="AK198" s="2" t="str">
        <f>IF($AF198="","",VLOOKUP($AF198,NANS取り込みシート!$A:$P,6,FALSE))</f>
        <v/>
      </c>
      <c r="AL198" s="2" t="str">
        <f>IF($AF198="","",VLOOKUP($AF198,NANS取り込みシート!$A:$P,7,FALSE))</f>
        <v/>
      </c>
      <c r="AM198" s="2"/>
      <c r="AN198" s="2" t="str">
        <f>IF($AF198="","",VLOOKUP($AF198,NANS取り込みシート!$A:$P,9,FALSE))</f>
        <v/>
      </c>
      <c r="AO198" s="2" t="str">
        <f>IF($AF198="","",VLOOKUP($AF198,NANS取り込みシート!$A:$P,10,FALSE))</f>
        <v/>
      </c>
      <c r="AP198" s="2" t="str">
        <f>IF($AF198="","",VLOOKUP($AF198,NANS取り込みシート!$A:$P,11,FALSE))</f>
        <v/>
      </c>
      <c r="AQ198" s="2" t="str">
        <f>IF($AF198="","",VLOOKUP($AF198,NANS取り込みシート!$A:$P,12,FALSE))</f>
        <v/>
      </c>
      <c r="AR198" s="2" t="str">
        <f>IF($AF198="","",VLOOKUP($AF198,NANS取り込みシート!$A:$P,13,FALSE))</f>
        <v/>
      </c>
      <c r="AS198" s="9" t="str">
        <f>IF($AF198="","",VLOOKUP($AF198,NANS取り込みシート!$A:$P,14,FALSE))</f>
        <v/>
      </c>
      <c r="AT198" s="2"/>
      <c r="AU198" s="9" t="str">
        <f>IF($AF198="","",VLOOKUP($AF198,NANS取り込みシート!$A:$P,16,FALSE))</f>
        <v/>
      </c>
      <c r="AV198" s="2" t="str">
        <f>IF(データとりまとめシート!$E208="","",データとりまとめシート!$E208)</f>
        <v/>
      </c>
      <c r="AW198" s="2" t="str">
        <f>IF(データとりまとめシート!$G208="","",データとりまとめシート!$G208)</f>
        <v/>
      </c>
      <c r="AX198" s="2"/>
      <c r="AY198" s="2"/>
      <c r="AZ198" s="2" t="str">
        <f>IF(データとりまとめシート!$I208="","",データとりまとめシート!$I208)</f>
        <v/>
      </c>
      <c r="BA198" s="2" t="str">
        <f>IF(データとりまとめシート!$K208="","",データとりまとめシート!$K208)</f>
        <v/>
      </c>
      <c r="BB198" s="2"/>
      <c r="BC198" s="2"/>
    </row>
    <row r="199" spans="1:55">
      <c r="A199" s="2" t="str">
        <f>IF(選手情報入力シート!A199="","",選手情報入力シート!A199)</f>
        <v/>
      </c>
      <c r="B199" s="2" t="str">
        <f>IF($A199="","",所属情報入力シート!$A$2)</f>
        <v/>
      </c>
      <c r="C199" s="2"/>
      <c r="D199" s="2"/>
      <c r="E199" s="2" t="str">
        <f>IF($A199="","",VLOOKUP($A199,選手情報入力シート!$A$3:$M$246,2,FALSE))</f>
        <v/>
      </c>
      <c r="F199" s="2" t="str">
        <f>IF($A199="","",VLOOKUP($A199,選手情報入力シート!$A$3:$M$246,3,FALSE)&amp;" "&amp;VLOOKUP($A199,選手情報入力シート!$A$3:$M$246,4,FALSE))</f>
        <v/>
      </c>
      <c r="G199" s="2" t="str">
        <f>IF($A199="","",VLOOKUP($A199,選手情報入力シート!$A$3:$M$246,5,FALSE))</f>
        <v/>
      </c>
      <c r="H199" s="2"/>
      <c r="I199" s="2" t="str">
        <f>IF($A199="","",VLOOKUP($A199,選手情報入力シート!$A$3:$M$246,6,FALSE))</f>
        <v/>
      </c>
      <c r="J199" s="2" t="str">
        <f>IF($A199="","",VLOOKUP($A199,選手情報入力シート!$A$3:$M$246,7,FALSE))</f>
        <v/>
      </c>
      <c r="K199" s="2" t="str">
        <f>IF($A199="","",VLOOKUP($A199,選手情報入力シート!$A$3:$M$246,8,FALSE))</f>
        <v/>
      </c>
      <c r="L199" s="2" t="str">
        <f>IF($A199="","",VLOOKUP($A199,選手情報入力シート!$A$3:$M$246,9,FALSE))</f>
        <v/>
      </c>
      <c r="M199" s="2" t="str">
        <f>IF($A199="","",YEAR(VLOOKUP($A199,選手情報入力シート!$A$3:$M$246,10,FALSE)))</f>
        <v/>
      </c>
      <c r="N199" s="9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2"/>
      <c r="P199" s="2"/>
      <c r="AF199" s="2" t="str">
        <f>IF(データとりまとめシート!$A209="","",データとりまとめシート!$A209)</f>
        <v/>
      </c>
      <c r="AG199" s="2"/>
      <c r="AH199" s="2" t="str">
        <f>IF($AF199="","",VLOOKUP($AF199,NANS取り込みシート!$A:$P,2,FALSE))</f>
        <v/>
      </c>
      <c r="AI199" s="2"/>
      <c r="AJ199" s="2" t="str">
        <f>IF($AF199="","",VLOOKUP($AF199,NANS取り込みシート!$A:$P,5,FALSE))</f>
        <v/>
      </c>
      <c r="AK199" s="2" t="str">
        <f>IF($AF199="","",VLOOKUP($AF199,NANS取り込みシート!$A:$P,6,FALSE))</f>
        <v/>
      </c>
      <c r="AL199" s="2" t="str">
        <f>IF($AF199="","",VLOOKUP($AF199,NANS取り込みシート!$A:$P,7,FALSE))</f>
        <v/>
      </c>
      <c r="AM199" s="2"/>
      <c r="AN199" s="2" t="str">
        <f>IF($AF199="","",VLOOKUP($AF199,NANS取り込みシート!$A:$P,9,FALSE))</f>
        <v/>
      </c>
      <c r="AO199" s="2" t="str">
        <f>IF($AF199="","",VLOOKUP($AF199,NANS取り込みシート!$A:$P,10,FALSE))</f>
        <v/>
      </c>
      <c r="AP199" s="2" t="str">
        <f>IF($AF199="","",VLOOKUP($AF199,NANS取り込みシート!$A:$P,11,FALSE))</f>
        <v/>
      </c>
      <c r="AQ199" s="2" t="str">
        <f>IF($AF199="","",VLOOKUP($AF199,NANS取り込みシート!$A:$P,12,FALSE))</f>
        <v/>
      </c>
      <c r="AR199" s="2" t="str">
        <f>IF($AF199="","",VLOOKUP($AF199,NANS取り込みシート!$A:$P,13,FALSE))</f>
        <v/>
      </c>
      <c r="AS199" s="9" t="str">
        <f>IF($AF199="","",VLOOKUP($AF199,NANS取り込みシート!$A:$P,14,FALSE))</f>
        <v/>
      </c>
      <c r="AT199" s="2"/>
      <c r="AU199" s="9" t="str">
        <f>IF($AF199="","",VLOOKUP($AF199,NANS取り込みシート!$A:$P,16,FALSE))</f>
        <v/>
      </c>
      <c r="AV199" s="2" t="str">
        <f>IF(データとりまとめシート!$E209="","",データとりまとめシート!$E209)</f>
        <v/>
      </c>
      <c r="AW199" s="2" t="str">
        <f>IF(データとりまとめシート!$G209="","",データとりまとめシート!$G209)</f>
        <v/>
      </c>
      <c r="AX199" s="2"/>
      <c r="AY199" s="2"/>
      <c r="AZ199" s="2" t="str">
        <f>IF(データとりまとめシート!$I209="","",データとりまとめシート!$I209)</f>
        <v/>
      </c>
      <c r="BA199" s="2" t="str">
        <f>IF(データとりまとめシート!$K209="","",データとりまとめシート!$K209)</f>
        <v/>
      </c>
      <c r="BB199" s="2"/>
      <c r="BC199" s="2"/>
    </row>
    <row r="200" spans="1:55">
      <c r="A200" s="2" t="str">
        <f>IF(選手情報入力シート!A200="","",選手情報入力シート!A200)</f>
        <v/>
      </c>
      <c r="B200" s="2" t="str">
        <f>IF($A200="","",所属情報入力シート!$A$2)</f>
        <v/>
      </c>
      <c r="C200" s="2"/>
      <c r="D200" s="2"/>
      <c r="E200" s="2" t="str">
        <f>IF($A200="","",VLOOKUP($A200,選手情報入力シート!$A$3:$M$246,2,FALSE))</f>
        <v/>
      </c>
      <c r="F200" s="2" t="str">
        <f>IF($A200="","",VLOOKUP($A200,選手情報入力シート!$A$3:$M$246,3,FALSE)&amp;" "&amp;VLOOKUP($A200,選手情報入力シート!$A$3:$M$246,4,FALSE))</f>
        <v/>
      </c>
      <c r="G200" s="2" t="str">
        <f>IF($A200="","",VLOOKUP($A200,選手情報入力シート!$A$3:$M$246,5,FALSE))</f>
        <v/>
      </c>
      <c r="H200" s="2"/>
      <c r="I200" s="2" t="str">
        <f>IF($A200="","",VLOOKUP($A200,選手情報入力シート!$A$3:$M$246,6,FALSE))</f>
        <v/>
      </c>
      <c r="J200" s="2" t="str">
        <f>IF($A200="","",VLOOKUP($A200,選手情報入力シート!$A$3:$M$246,7,FALSE))</f>
        <v/>
      </c>
      <c r="K200" s="2" t="str">
        <f>IF($A200="","",VLOOKUP($A200,選手情報入力シート!$A$3:$M$246,8,FALSE))</f>
        <v/>
      </c>
      <c r="L200" s="2" t="str">
        <f>IF($A200="","",VLOOKUP($A200,選手情報入力シート!$A$3:$M$246,9,FALSE))</f>
        <v/>
      </c>
      <c r="M200" s="2" t="str">
        <f>IF($A200="","",YEAR(VLOOKUP($A200,選手情報入力シート!$A$3:$M$246,10,FALSE)))</f>
        <v/>
      </c>
      <c r="N200" s="9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2"/>
      <c r="P200" s="2"/>
      <c r="AF200" s="2" t="str">
        <f>IF(データとりまとめシート!$A210="","",データとりまとめシート!$A210)</f>
        <v/>
      </c>
      <c r="AG200" s="2"/>
      <c r="AH200" s="2" t="str">
        <f>IF($AF200="","",VLOOKUP($AF200,NANS取り込みシート!$A:$P,2,FALSE))</f>
        <v/>
      </c>
      <c r="AI200" s="2"/>
      <c r="AJ200" s="2" t="str">
        <f>IF($AF200="","",VLOOKUP($AF200,NANS取り込みシート!$A:$P,5,FALSE))</f>
        <v/>
      </c>
      <c r="AK200" s="2" t="str">
        <f>IF($AF200="","",VLOOKUP($AF200,NANS取り込みシート!$A:$P,6,FALSE))</f>
        <v/>
      </c>
      <c r="AL200" s="2" t="str">
        <f>IF($AF200="","",VLOOKUP($AF200,NANS取り込みシート!$A:$P,7,FALSE))</f>
        <v/>
      </c>
      <c r="AM200" s="2"/>
      <c r="AN200" s="2" t="str">
        <f>IF($AF200="","",VLOOKUP($AF200,NANS取り込みシート!$A:$P,9,FALSE))</f>
        <v/>
      </c>
      <c r="AO200" s="2" t="str">
        <f>IF($AF200="","",VLOOKUP($AF200,NANS取り込みシート!$A:$P,10,FALSE))</f>
        <v/>
      </c>
      <c r="AP200" s="2" t="str">
        <f>IF($AF200="","",VLOOKUP($AF200,NANS取り込みシート!$A:$P,11,FALSE))</f>
        <v/>
      </c>
      <c r="AQ200" s="2" t="str">
        <f>IF($AF200="","",VLOOKUP($AF200,NANS取り込みシート!$A:$P,12,FALSE))</f>
        <v/>
      </c>
      <c r="AR200" s="2" t="str">
        <f>IF($AF200="","",VLOOKUP($AF200,NANS取り込みシート!$A:$P,13,FALSE))</f>
        <v/>
      </c>
      <c r="AS200" s="9" t="str">
        <f>IF($AF200="","",VLOOKUP($AF200,NANS取り込みシート!$A:$P,14,FALSE))</f>
        <v/>
      </c>
      <c r="AT200" s="2"/>
      <c r="AU200" s="9" t="str">
        <f>IF($AF200="","",VLOOKUP($AF200,NANS取り込みシート!$A:$P,16,FALSE))</f>
        <v/>
      </c>
      <c r="AV200" s="2" t="str">
        <f>IF(データとりまとめシート!$E210="","",データとりまとめシート!$E210)</f>
        <v/>
      </c>
      <c r="AW200" s="2" t="str">
        <f>IF(データとりまとめシート!$G210="","",データとりまとめシート!$G210)</f>
        <v/>
      </c>
      <c r="AX200" s="2"/>
      <c r="AY200" s="2"/>
      <c r="AZ200" s="2" t="str">
        <f>IF(データとりまとめシート!$I210="","",データとりまとめシート!$I210)</f>
        <v/>
      </c>
      <c r="BA200" s="2" t="str">
        <f>IF(データとりまとめシート!$K210="","",データとりまとめシート!$K210)</f>
        <v/>
      </c>
      <c r="BB200" s="2"/>
      <c r="BC200" s="2"/>
    </row>
    <row r="201" spans="1:55">
      <c r="A201" s="2" t="str">
        <f>IF(選手情報入力シート!A201="","",選手情報入力シート!A201)</f>
        <v/>
      </c>
      <c r="B201" s="2" t="str">
        <f>IF($A201="","",所属情報入力シート!$A$2)</f>
        <v/>
      </c>
      <c r="C201" s="2"/>
      <c r="D201" s="2"/>
      <c r="E201" s="2" t="str">
        <f>IF($A201="","",VLOOKUP($A201,選手情報入力シート!$A$3:$M$246,2,FALSE))</f>
        <v/>
      </c>
      <c r="F201" s="2" t="str">
        <f>IF($A201="","",VLOOKUP($A201,選手情報入力シート!$A$3:$M$246,3,FALSE)&amp;" "&amp;VLOOKUP($A201,選手情報入力シート!$A$3:$M$246,4,FALSE))</f>
        <v/>
      </c>
      <c r="G201" s="2" t="str">
        <f>IF($A201="","",VLOOKUP($A201,選手情報入力シート!$A$3:$M$246,5,FALSE))</f>
        <v/>
      </c>
      <c r="H201" s="2"/>
      <c r="I201" s="2" t="str">
        <f>IF($A201="","",VLOOKUP($A201,選手情報入力シート!$A$3:$M$246,6,FALSE))</f>
        <v/>
      </c>
      <c r="J201" s="2" t="str">
        <f>IF($A201="","",VLOOKUP($A201,選手情報入力シート!$A$3:$M$246,7,FALSE))</f>
        <v/>
      </c>
      <c r="K201" s="2" t="str">
        <f>IF($A201="","",VLOOKUP($A201,選手情報入力シート!$A$3:$M$246,8,FALSE))</f>
        <v/>
      </c>
      <c r="L201" s="2" t="str">
        <f>IF($A201="","",VLOOKUP($A201,選手情報入力シート!$A$3:$M$246,9,FALSE))</f>
        <v/>
      </c>
      <c r="M201" s="2" t="str">
        <f>IF($A201="","",YEAR(VLOOKUP($A201,選手情報入力シート!$A$3:$M$246,10,FALSE)))</f>
        <v/>
      </c>
      <c r="N201" s="9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2"/>
      <c r="P201" s="2"/>
      <c r="AF201" s="2" t="str">
        <f>IF(データとりまとめシート!$A211="","",データとりまとめシート!$A211)</f>
        <v/>
      </c>
      <c r="AG201" s="2"/>
      <c r="AH201" s="2" t="str">
        <f>IF($AF201="","",VLOOKUP($AF201,NANS取り込みシート!$A:$P,2,FALSE))</f>
        <v/>
      </c>
      <c r="AI201" s="2"/>
      <c r="AJ201" s="2" t="str">
        <f>IF($AF201="","",VLOOKUP($AF201,NANS取り込みシート!$A:$P,5,FALSE))</f>
        <v/>
      </c>
      <c r="AK201" s="2" t="str">
        <f>IF($AF201="","",VLOOKUP($AF201,NANS取り込みシート!$A:$P,6,FALSE))</f>
        <v/>
      </c>
      <c r="AL201" s="2" t="str">
        <f>IF($AF201="","",VLOOKUP($AF201,NANS取り込みシート!$A:$P,7,FALSE))</f>
        <v/>
      </c>
      <c r="AM201" s="2"/>
      <c r="AN201" s="2" t="str">
        <f>IF($AF201="","",VLOOKUP($AF201,NANS取り込みシート!$A:$P,9,FALSE))</f>
        <v/>
      </c>
      <c r="AO201" s="2" t="str">
        <f>IF($AF201="","",VLOOKUP($AF201,NANS取り込みシート!$A:$P,10,FALSE))</f>
        <v/>
      </c>
      <c r="AP201" s="2" t="str">
        <f>IF($AF201="","",VLOOKUP($AF201,NANS取り込みシート!$A:$P,11,FALSE))</f>
        <v/>
      </c>
      <c r="AQ201" s="2" t="str">
        <f>IF($AF201="","",VLOOKUP($AF201,NANS取り込みシート!$A:$P,12,FALSE))</f>
        <v/>
      </c>
      <c r="AR201" s="2" t="str">
        <f>IF($AF201="","",VLOOKUP($AF201,NANS取り込みシート!$A:$P,13,FALSE))</f>
        <v/>
      </c>
      <c r="AS201" s="9" t="str">
        <f>IF($AF201="","",VLOOKUP($AF201,NANS取り込みシート!$A:$P,14,FALSE))</f>
        <v/>
      </c>
      <c r="AT201" s="2"/>
      <c r="AU201" s="9" t="str">
        <f>IF($AF201="","",VLOOKUP($AF201,NANS取り込みシート!$A:$P,16,FALSE))</f>
        <v/>
      </c>
      <c r="AV201" s="2" t="str">
        <f>IF(データとりまとめシート!$E211="","",データとりまとめシート!$E211)</f>
        <v/>
      </c>
      <c r="AW201" s="2" t="str">
        <f>IF(データとりまとめシート!$G211="","",データとりまとめシート!$G211)</f>
        <v/>
      </c>
      <c r="AX201" s="2"/>
      <c r="AY201" s="2"/>
      <c r="AZ201" s="2" t="str">
        <f>IF(データとりまとめシート!$I211="","",データとりまとめシート!$I211)</f>
        <v/>
      </c>
      <c r="BA201" s="2" t="str">
        <f>IF(データとりまとめシート!$K211="","",データとりまとめシート!$K211)</f>
        <v/>
      </c>
      <c r="BB201" s="2"/>
      <c r="BC201" s="2"/>
    </row>
    <row r="202" spans="1:55">
      <c r="A202" s="2" t="str">
        <f>IF(選手情報入力シート!A202="","",選手情報入力シート!A202)</f>
        <v/>
      </c>
      <c r="B202" s="2" t="str">
        <f>IF($A202="","",所属情報入力シート!$A$2)</f>
        <v/>
      </c>
      <c r="C202" s="2"/>
      <c r="D202" s="2"/>
      <c r="E202" s="2" t="str">
        <f>IF($A202="","",VLOOKUP($A202,選手情報入力シート!$A$3:$M$246,2,FALSE))</f>
        <v/>
      </c>
      <c r="F202" s="2" t="str">
        <f>IF($A202="","",VLOOKUP($A202,選手情報入力シート!$A$3:$M$246,3,FALSE)&amp;" "&amp;VLOOKUP($A202,選手情報入力シート!$A$3:$M$246,4,FALSE))</f>
        <v/>
      </c>
      <c r="G202" s="2" t="str">
        <f>IF($A202="","",VLOOKUP($A202,選手情報入力シート!$A$3:$M$246,5,FALSE))</f>
        <v/>
      </c>
      <c r="H202" s="2"/>
      <c r="I202" s="2" t="str">
        <f>IF($A202="","",VLOOKUP($A202,選手情報入力シート!$A$3:$M$246,6,FALSE))</f>
        <v/>
      </c>
      <c r="J202" s="2" t="str">
        <f>IF($A202="","",VLOOKUP($A202,選手情報入力シート!$A$3:$M$246,7,FALSE))</f>
        <v/>
      </c>
      <c r="K202" s="2" t="str">
        <f>IF($A202="","",VLOOKUP($A202,選手情報入力シート!$A$3:$M$246,8,FALSE))</f>
        <v/>
      </c>
      <c r="L202" s="2" t="str">
        <f>IF($A202="","",VLOOKUP($A202,選手情報入力シート!$A$3:$M$246,9,FALSE))</f>
        <v/>
      </c>
      <c r="M202" s="2" t="str">
        <f>IF($A202="","",YEAR(VLOOKUP($A202,選手情報入力シート!$A$3:$M$246,10,FALSE)))</f>
        <v/>
      </c>
      <c r="N202" s="9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2"/>
      <c r="P202" s="2"/>
      <c r="AF202" s="2" t="str">
        <f>IF(データとりまとめシート!$A212="","",データとりまとめシート!$A212)</f>
        <v/>
      </c>
      <c r="AG202" s="2"/>
      <c r="AH202" s="2" t="str">
        <f>IF($AF202="","",VLOOKUP($AF202,NANS取り込みシート!$A:$P,2,FALSE))</f>
        <v/>
      </c>
      <c r="AI202" s="2"/>
      <c r="AJ202" s="2" t="str">
        <f>IF($AF202="","",VLOOKUP($AF202,NANS取り込みシート!$A:$P,5,FALSE))</f>
        <v/>
      </c>
      <c r="AK202" s="2" t="str">
        <f>IF($AF202="","",VLOOKUP($AF202,NANS取り込みシート!$A:$P,6,FALSE))</f>
        <v/>
      </c>
      <c r="AL202" s="2" t="str">
        <f>IF($AF202="","",VLOOKUP($AF202,NANS取り込みシート!$A:$P,7,FALSE))</f>
        <v/>
      </c>
      <c r="AM202" s="2"/>
      <c r="AN202" s="2" t="str">
        <f>IF($AF202="","",VLOOKUP($AF202,NANS取り込みシート!$A:$P,9,FALSE))</f>
        <v/>
      </c>
      <c r="AO202" s="2" t="str">
        <f>IF($AF202="","",VLOOKUP($AF202,NANS取り込みシート!$A:$P,10,FALSE))</f>
        <v/>
      </c>
      <c r="AP202" s="2" t="str">
        <f>IF($AF202="","",VLOOKUP($AF202,NANS取り込みシート!$A:$P,11,FALSE))</f>
        <v/>
      </c>
      <c r="AQ202" s="2" t="str">
        <f>IF($AF202="","",VLOOKUP($AF202,NANS取り込みシート!$A:$P,12,FALSE))</f>
        <v/>
      </c>
      <c r="AR202" s="2" t="str">
        <f>IF($AF202="","",VLOOKUP($AF202,NANS取り込みシート!$A:$P,13,FALSE))</f>
        <v/>
      </c>
      <c r="AS202" s="9" t="str">
        <f>IF($AF202="","",VLOOKUP($AF202,NANS取り込みシート!$A:$P,14,FALSE))</f>
        <v/>
      </c>
      <c r="AT202" s="2"/>
      <c r="AU202" s="9" t="str">
        <f>IF($AF202="","",VLOOKUP($AF202,NANS取り込みシート!$A:$P,16,FALSE))</f>
        <v/>
      </c>
      <c r="AV202" s="2" t="str">
        <f>IF(データとりまとめシート!$E212="","",データとりまとめシート!$E212)</f>
        <v/>
      </c>
      <c r="AW202" s="2" t="str">
        <f>IF(データとりまとめシート!$G212="","",データとりまとめシート!$G212)</f>
        <v/>
      </c>
      <c r="AX202" s="2"/>
      <c r="AY202" s="2"/>
      <c r="AZ202" s="2" t="str">
        <f>IF(データとりまとめシート!$I212="","",データとりまとめシート!$I212)</f>
        <v/>
      </c>
      <c r="BA202" s="2" t="str">
        <f>IF(データとりまとめシート!$K212="","",データとりまとめシート!$K212)</f>
        <v/>
      </c>
      <c r="BB202" s="2"/>
      <c r="BC202" s="2"/>
    </row>
    <row r="203" spans="1:55">
      <c r="A203" s="2" t="str">
        <f>IF(選手情報入力シート!A203="","",選手情報入力シート!A203)</f>
        <v/>
      </c>
      <c r="B203" s="2" t="str">
        <f>IF($A203="","",所属情報入力シート!$A$2)</f>
        <v/>
      </c>
      <c r="C203" s="2"/>
      <c r="D203" s="2"/>
      <c r="E203" s="2" t="str">
        <f>IF($A203="","",VLOOKUP($A203,選手情報入力シート!$A$3:$M$246,2,FALSE))</f>
        <v/>
      </c>
      <c r="F203" s="2" t="str">
        <f>IF($A203="","",VLOOKUP($A203,選手情報入力シート!$A$3:$M$246,3,FALSE)&amp;" "&amp;VLOOKUP($A203,選手情報入力シート!$A$3:$M$246,4,FALSE))</f>
        <v/>
      </c>
      <c r="G203" s="2" t="str">
        <f>IF($A203="","",VLOOKUP($A203,選手情報入力シート!$A$3:$M$246,5,FALSE))</f>
        <v/>
      </c>
      <c r="H203" s="2"/>
      <c r="I203" s="2" t="str">
        <f>IF($A203="","",VLOOKUP($A203,選手情報入力シート!$A$3:$M$246,6,FALSE))</f>
        <v/>
      </c>
      <c r="J203" s="2" t="str">
        <f>IF($A203="","",VLOOKUP($A203,選手情報入力シート!$A$3:$M$246,7,FALSE))</f>
        <v/>
      </c>
      <c r="K203" s="2" t="str">
        <f>IF($A203="","",VLOOKUP($A203,選手情報入力シート!$A$3:$M$246,8,FALSE))</f>
        <v/>
      </c>
      <c r="L203" s="2" t="str">
        <f>IF($A203="","",VLOOKUP($A203,選手情報入力シート!$A$3:$M$246,9,FALSE))</f>
        <v/>
      </c>
      <c r="M203" s="2" t="str">
        <f>IF($A203="","",YEAR(VLOOKUP($A203,選手情報入力シート!$A$3:$M$246,10,FALSE)))</f>
        <v/>
      </c>
      <c r="N203" s="9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2"/>
      <c r="P203" s="2"/>
    </row>
    <row r="204" spans="1:55">
      <c r="A204" s="2" t="str">
        <f>IF(選手情報入力シート!A204="","",選手情報入力シート!A204)</f>
        <v/>
      </c>
      <c r="B204" s="2" t="str">
        <f>IF($A204="","",所属情報入力シート!$A$2)</f>
        <v/>
      </c>
      <c r="C204" s="2"/>
      <c r="D204" s="2"/>
      <c r="E204" s="2" t="str">
        <f>IF($A204="","",VLOOKUP($A204,選手情報入力シート!$A$3:$M$246,2,FALSE))</f>
        <v/>
      </c>
      <c r="F204" s="2" t="str">
        <f>IF($A204="","",VLOOKUP($A204,選手情報入力シート!$A$3:$M$246,3,FALSE)&amp;" "&amp;VLOOKUP($A204,選手情報入力シート!$A$3:$M$246,4,FALSE))</f>
        <v/>
      </c>
      <c r="G204" s="2" t="str">
        <f>IF($A204="","",VLOOKUP($A204,選手情報入力シート!$A$3:$M$246,5,FALSE))</f>
        <v/>
      </c>
      <c r="H204" s="2"/>
      <c r="I204" s="2" t="str">
        <f>IF($A204="","",VLOOKUP($A204,選手情報入力シート!$A$3:$M$246,6,FALSE))</f>
        <v/>
      </c>
      <c r="J204" s="2" t="str">
        <f>IF($A204="","",VLOOKUP($A204,選手情報入力シート!$A$3:$M$246,7,FALSE))</f>
        <v/>
      </c>
      <c r="K204" s="2" t="str">
        <f>IF($A204="","",VLOOKUP($A204,選手情報入力シート!$A$3:$M$246,8,FALSE))</f>
        <v/>
      </c>
      <c r="L204" s="2" t="str">
        <f>IF($A204="","",VLOOKUP($A204,選手情報入力シート!$A$3:$M$246,9,FALSE))</f>
        <v/>
      </c>
      <c r="M204" s="2" t="str">
        <f>IF($A204="","",YEAR(VLOOKUP($A204,選手情報入力シート!$A$3:$M$246,10,FALSE)))</f>
        <v/>
      </c>
      <c r="N204" s="9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2"/>
      <c r="P204" s="2"/>
    </row>
    <row r="205" spans="1:55">
      <c r="A205" s="2" t="str">
        <f>IF(選手情報入力シート!A205="","",選手情報入力シート!A205)</f>
        <v/>
      </c>
      <c r="B205" s="2" t="str">
        <f>IF($A205="","",所属情報入力シート!$A$2)</f>
        <v/>
      </c>
      <c r="C205" s="2"/>
      <c r="D205" s="2"/>
      <c r="E205" s="2" t="str">
        <f>IF($A205="","",VLOOKUP($A205,選手情報入力シート!$A$3:$M$246,2,FALSE))</f>
        <v/>
      </c>
      <c r="F205" s="2" t="str">
        <f>IF($A205="","",VLOOKUP($A205,選手情報入力シート!$A$3:$M$246,3,FALSE)&amp;" "&amp;VLOOKUP($A205,選手情報入力シート!$A$3:$M$246,4,FALSE))</f>
        <v/>
      </c>
      <c r="G205" s="2" t="str">
        <f>IF($A205="","",VLOOKUP($A205,選手情報入力シート!$A$3:$M$246,5,FALSE))</f>
        <v/>
      </c>
      <c r="H205" s="2"/>
      <c r="I205" s="2" t="str">
        <f>IF($A205="","",VLOOKUP($A205,選手情報入力シート!$A$3:$M$246,6,FALSE))</f>
        <v/>
      </c>
      <c r="J205" s="2" t="str">
        <f>IF($A205="","",VLOOKUP($A205,選手情報入力シート!$A$3:$M$246,7,FALSE))</f>
        <v/>
      </c>
      <c r="K205" s="2" t="str">
        <f>IF($A205="","",VLOOKUP($A205,選手情報入力シート!$A$3:$M$246,8,FALSE))</f>
        <v/>
      </c>
      <c r="L205" s="2" t="str">
        <f>IF($A205="","",VLOOKUP($A205,選手情報入力シート!$A$3:$M$246,9,FALSE))</f>
        <v/>
      </c>
      <c r="M205" s="2" t="str">
        <f>IF($A205="","",YEAR(VLOOKUP($A205,選手情報入力シート!$A$3:$M$246,10,FALSE)))</f>
        <v/>
      </c>
      <c r="N205" s="9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2"/>
      <c r="P205" s="2"/>
    </row>
    <row r="206" spans="1:55">
      <c r="A206" s="2" t="str">
        <f>IF(選手情報入力シート!A206="","",選手情報入力シート!A206)</f>
        <v/>
      </c>
      <c r="B206" s="2" t="str">
        <f>IF($A206="","",所属情報入力シート!$A$2)</f>
        <v/>
      </c>
      <c r="C206" s="2"/>
      <c r="D206" s="2"/>
      <c r="E206" s="2" t="str">
        <f>IF($A206="","",VLOOKUP($A206,選手情報入力シート!$A$3:$M$246,2,FALSE))</f>
        <v/>
      </c>
      <c r="F206" s="2" t="str">
        <f>IF($A206="","",VLOOKUP($A206,選手情報入力シート!$A$3:$M$246,3,FALSE)&amp;" "&amp;VLOOKUP($A206,選手情報入力シート!$A$3:$M$246,4,FALSE))</f>
        <v/>
      </c>
      <c r="G206" s="2" t="str">
        <f>IF($A206="","",VLOOKUP($A206,選手情報入力シート!$A$3:$M$246,5,FALSE))</f>
        <v/>
      </c>
      <c r="H206" s="2"/>
      <c r="I206" s="2" t="str">
        <f>IF($A206="","",VLOOKUP($A206,選手情報入力シート!$A$3:$M$246,6,FALSE))</f>
        <v/>
      </c>
      <c r="J206" s="2" t="str">
        <f>IF($A206="","",VLOOKUP($A206,選手情報入力シート!$A$3:$M$246,7,FALSE))</f>
        <v/>
      </c>
      <c r="K206" s="2" t="str">
        <f>IF($A206="","",VLOOKUP($A206,選手情報入力シート!$A$3:$M$246,8,FALSE))</f>
        <v/>
      </c>
      <c r="L206" s="2" t="str">
        <f>IF($A206="","",VLOOKUP($A206,選手情報入力シート!$A$3:$M$246,9,FALSE))</f>
        <v/>
      </c>
      <c r="M206" s="2" t="str">
        <f>IF($A206="","",YEAR(VLOOKUP($A206,選手情報入力シート!$A$3:$M$246,10,FALSE)))</f>
        <v/>
      </c>
      <c r="N206" s="9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2"/>
      <c r="P206" s="2"/>
    </row>
    <row r="207" spans="1:55">
      <c r="A207" s="2" t="str">
        <f>IF(選手情報入力シート!A207="","",選手情報入力シート!A207)</f>
        <v/>
      </c>
      <c r="B207" s="2" t="str">
        <f>IF($A207="","",所属情報入力シート!$A$2)</f>
        <v/>
      </c>
      <c r="C207" s="2"/>
      <c r="D207" s="2"/>
      <c r="E207" s="2" t="str">
        <f>IF($A207="","",VLOOKUP($A207,選手情報入力シート!$A$3:$M$246,2,FALSE))</f>
        <v/>
      </c>
      <c r="F207" s="2" t="str">
        <f>IF($A207="","",VLOOKUP($A207,選手情報入力シート!$A$3:$M$246,3,FALSE)&amp;" "&amp;VLOOKUP($A207,選手情報入力シート!$A$3:$M$246,4,FALSE))</f>
        <v/>
      </c>
      <c r="G207" s="2" t="str">
        <f>IF($A207="","",VLOOKUP($A207,選手情報入力シート!$A$3:$M$246,5,FALSE))</f>
        <v/>
      </c>
      <c r="H207" s="2"/>
      <c r="I207" s="2" t="str">
        <f>IF($A207="","",VLOOKUP($A207,選手情報入力シート!$A$3:$M$246,6,FALSE))</f>
        <v/>
      </c>
      <c r="J207" s="2" t="str">
        <f>IF($A207="","",VLOOKUP($A207,選手情報入力シート!$A$3:$M$246,7,FALSE))</f>
        <v/>
      </c>
      <c r="K207" s="2" t="str">
        <f>IF($A207="","",VLOOKUP($A207,選手情報入力シート!$A$3:$M$246,8,FALSE))</f>
        <v/>
      </c>
      <c r="L207" s="2" t="str">
        <f>IF($A207="","",VLOOKUP($A207,選手情報入力シート!$A$3:$M$246,9,FALSE))</f>
        <v/>
      </c>
      <c r="M207" s="2" t="str">
        <f>IF($A207="","",YEAR(VLOOKUP($A207,選手情報入力シート!$A$3:$M$246,10,FALSE)))</f>
        <v/>
      </c>
      <c r="N207" s="9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2"/>
      <c r="P207" s="2"/>
    </row>
    <row r="208" spans="1:55">
      <c r="A208" s="2" t="str">
        <f>IF(選手情報入力シート!A208="","",選手情報入力シート!A208)</f>
        <v/>
      </c>
      <c r="B208" s="2" t="str">
        <f>IF($A208="","",所属情報入力シート!$A$2)</f>
        <v/>
      </c>
      <c r="C208" s="2"/>
      <c r="D208" s="2"/>
      <c r="E208" s="2" t="str">
        <f>IF($A208="","",VLOOKUP($A208,選手情報入力シート!$A$3:$M$246,2,FALSE))</f>
        <v/>
      </c>
      <c r="F208" s="2" t="str">
        <f>IF($A208="","",VLOOKUP($A208,選手情報入力シート!$A$3:$M$246,3,FALSE)&amp;" "&amp;VLOOKUP($A208,選手情報入力シート!$A$3:$M$246,4,FALSE))</f>
        <v/>
      </c>
      <c r="G208" s="2" t="str">
        <f>IF($A208="","",VLOOKUP($A208,選手情報入力シート!$A$3:$M$246,5,FALSE))</f>
        <v/>
      </c>
      <c r="H208" s="2"/>
      <c r="I208" s="2" t="str">
        <f>IF($A208="","",VLOOKUP($A208,選手情報入力シート!$A$3:$M$246,6,FALSE))</f>
        <v/>
      </c>
      <c r="J208" s="2" t="str">
        <f>IF($A208="","",VLOOKUP($A208,選手情報入力シート!$A$3:$M$246,7,FALSE))</f>
        <v/>
      </c>
      <c r="K208" s="2" t="str">
        <f>IF($A208="","",VLOOKUP($A208,選手情報入力シート!$A$3:$M$246,8,FALSE))</f>
        <v/>
      </c>
      <c r="L208" s="2" t="str">
        <f>IF($A208="","",VLOOKUP($A208,選手情報入力シート!$A$3:$M$246,9,FALSE))</f>
        <v/>
      </c>
      <c r="M208" s="2" t="str">
        <f>IF($A208="","",YEAR(VLOOKUP($A208,選手情報入力シート!$A$3:$M$246,10,FALSE)))</f>
        <v/>
      </c>
      <c r="N208" s="9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2"/>
      <c r="P208" s="2"/>
    </row>
    <row r="209" spans="1:16">
      <c r="A209" s="2" t="str">
        <f>IF(選手情報入力シート!A209="","",選手情報入力シート!A209)</f>
        <v/>
      </c>
      <c r="B209" s="2" t="str">
        <f>IF($A209="","",所属情報入力シート!$A$2)</f>
        <v/>
      </c>
      <c r="C209" s="2"/>
      <c r="D209" s="2"/>
      <c r="E209" s="2" t="str">
        <f>IF($A209="","",VLOOKUP($A209,選手情報入力シート!$A$3:$M$246,2,FALSE))</f>
        <v/>
      </c>
      <c r="F209" s="2" t="str">
        <f>IF($A209="","",VLOOKUP($A209,選手情報入力シート!$A$3:$M$246,3,FALSE)&amp;" "&amp;VLOOKUP($A209,選手情報入力シート!$A$3:$M$246,4,FALSE))</f>
        <v/>
      </c>
      <c r="G209" s="2" t="str">
        <f>IF($A209="","",VLOOKUP($A209,選手情報入力シート!$A$3:$M$246,5,FALSE))</f>
        <v/>
      </c>
      <c r="H209" s="2"/>
      <c r="I209" s="2" t="str">
        <f>IF($A209="","",VLOOKUP($A209,選手情報入力シート!$A$3:$M$246,6,FALSE))</f>
        <v/>
      </c>
      <c r="J209" s="2" t="str">
        <f>IF($A209="","",VLOOKUP($A209,選手情報入力シート!$A$3:$M$246,7,FALSE))</f>
        <v/>
      </c>
      <c r="K209" s="2" t="str">
        <f>IF($A209="","",VLOOKUP($A209,選手情報入力シート!$A$3:$M$246,8,FALSE))</f>
        <v/>
      </c>
      <c r="L209" s="2" t="str">
        <f>IF($A209="","",VLOOKUP($A209,選手情報入力シート!$A$3:$M$246,9,FALSE))</f>
        <v/>
      </c>
      <c r="M209" s="2" t="str">
        <f>IF($A209="","",YEAR(VLOOKUP($A209,選手情報入力シート!$A$3:$M$246,10,FALSE)))</f>
        <v/>
      </c>
      <c r="N209" s="9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2"/>
      <c r="P209" s="2"/>
    </row>
    <row r="210" spans="1:16">
      <c r="A210" s="2" t="str">
        <f>IF(選手情報入力シート!A210="","",選手情報入力シート!A210)</f>
        <v/>
      </c>
      <c r="B210" s="2" t="str">
        <f>IF($A210="","",所属情報入力シート!$A$2)</f>
        <v/>
      </c>
      <c r="C210" s="2"/>
      <c r="D210" s="2"/>
      <c r="E210" s="2" t="str">
        <f>IF($A210="","",VLOOKUP($A210,選手情報入力シート!$A$3:$M$246,2,FALSE))</f>
        <v/>
      </c>
      <c r="F210" s="2" t="str">
        <f>IF($A210="","",VLOOKUP($A210,選手情報入力シート!$A$3:$M$246,3,FALSE)&amp;" "&amp;VLOOKUP($A210,選手情報入力シート!$A$3:$M$246,4,FALSE))</f>
        <v/>
      </c>
      <c r="G210" s="2" t="str">
        <f>IF($A210="","",VLOOKUP($A210,選手情報入力シート!$A$3:$M$246,5,FALSE))</f>
        <v/>
      </c>
      <c r="H210" s="2"/>
      <c r="I210" s="2" t="str">
        <f>IF($A210="","",VLOOKUP($A210,選手情報入力シート!$A$3:$M$246,6,FALSE))</f>
        <v/>
      </c>
      <c r="J210" s="2" t="str">
        <f>IF($A210="","",VLOOKUP($A210,選手情報入力シート!$A$3:$M$246,7,FALSE))</f>
        <v/>
      </c>
      <c r="K210" s="2" t="str">
        <f>IF($A210="","",VLOOKUP($A210,選手情報入力シート!$A$3:$M$246,8,FALSE))</f>
        <v/>
      </c>
      <c r="L210" s="2" t="str">
        <f>IF($A210="","",VLOOKUP($A210,選手情報入力シート!$A$3:$M$246,9,FALSE))</f>
        <v/>
      </c>
      <c r="M210" s="2" t="str">
        <f>IF($A210="","",YEAR(VLOOKUP($A210,選手情報入力シート!$A$3:$M$246,10,FALSE)))</f>
        <v/>
      </c>
      <c r="N210" s="9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2"/>
      <c r="P210" s="2"/>
    </row>
    <row r="211" spans="1:16">
      <c r="A211" s="2" t="str">
        <f>IF(選手情報入力シート!A211="","",選手情報入力シート!A211)</f>
        <v/>
      </c>
      <c r="B211" s="2" t="str">
        <f>IF($A211="","",所属情報入力シート!$A$2)</f>
        <v/>
      </c>
      <c r="C211" s="2"/>
      <c r="D211" s="2"/>
      <c r="E211" s="2" t="str">
        <f>IF($A211="","",VLOOKUP($A211,選手情報入力シート!$A$3:$M$246,2,FALSE))</f>
        <v/>
      </c>
      <c r="F211" s="2" t="str">
        <f>IF($A211="","",VLOOKUP($A211,選手情報入力シート!$A$3:$M$246,3,FALSE)&amp;" "&amp;VLOOKUP($A211,選手情報入力シート!$A$3:$M$246,4,FALSE))</f>
        <v/>
      </c>
      <c r="G211" s="2" t="str">
        <f>IF($A211="","",VLOOKUP($A211,選手情報入力シート!$A$3:$M$246,5,FALSE))</f>
        <v/>
      </c>
      <c r="H211" s="2"/>
      <c r="I211" s="2" t="str">
        <f>IF($A211="","",VLOOKUP($A211,選手情報入力シート!$A$3:$M$246,6,FALSE))</f>
        <v/>
      </c>
      <c r="J211" s="2" t="str">
        <f>IF($A211="","",VLOOKUP($A211,選手情報入力シート!$A$3:$M$246,7,FALSE))</f>
        <v/>
      </c>
      <c r="K211" s="2" t="str">
        <f>IF($A211="","",VLOOKUP($A211,選手情報入力シート!$A$3:$M$246,8,FALSE))</f>
        <v/>
      </c>
      <c r="L211" s="2" t="str">
        <f>IF($A211="","",VLOOKUP($A211,選手情報入力シート!$A$3:$M$246,9,FALSE))</f>
        <v/>
      </c>
      <c r="M211" s="2" t="str">
        <f>IF($A211="","",YEAR(VLOOKUP($A211,選手情報入力シート!$A$3:$M$246,10,FALSE)))</f>
        <v/>
      </c>
      <c r="N211" s="9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2"/>
      <c r="P211" s="2"/>
    </row>
    <row r="212" spans="1:16">
      <c r="A212" s="2" t="str">
        <f>IF(選手情報入力シート!A212="","",選手情報入力シート!A212)</f>
        <v/>
      </c>
      <c r="B212" s="2" t="str">
        <f>IF($A212="","",所属情報入力シート!$A$2)</f>
        <v/>
      </c>
      <c r="C212" s="2"/>
      <c r="D212" s="2"/>
      <c r="E212" s="2" t="str">
        <f>IF($A212="","",VLOOKUP($A212,選手情報入力シート!$A$3:$M$246,2,FALSE))</f>
        <v/>
      </c>
      <c r="F212" s="2" t="str">
        <f>IF($A212="","",VLOOKUP($A212,選手情報入力シート!$A$3:$M$246,3,FALSE)&amp;" "&amp;VLOOKUP($A212,選手情報入力シート!$A$3:$M$246,4,FALSE))</f>
        <v/>
      </c>
      <c r="G212" s="2" t="str">
        <f>IF($A212="","",VLOOKUP($A212,選手情報入力シート!$A$3:$M$246,5,FALSE))</f>
        <v/>
      </c>
      <c r="H212" s="2"/>
      <c r="I212" s="2" t="str">
        <f>IF($A212="","",VLOOKUP($A212,選手情報入力シート!$A$3:$M$246,6,FALSE))</f>
        <v/>
      </c>
      <c r="J212" s="2" t="str">
        <f>IF($A212="","",VLOOKUP($A212,選手情報入力シート!$A$3:$M$246,7,FALSE))</f>
        <v/>
      </c>
      <c r="K212" s="2" t="str">
        <f>IF($A212="","",VLOOKUP($A212,選手情報入力シート!$A$3:$M$246,8,FALSE))</f>
        <v/>
      </c>
      <c r="L212" s="2" t="str">
        <f>IF($A212="","",VLOOKUP($A212,選手情報入力シート!$A$3:$M$246,9,FALSE))</f>
        <v/>
      </c>
      <c r="M212" s="2" t="str">
        <f>IF($A212="","",YEAR(VLOOKUP($A212,選手情報入力シート!$A$3:$M$246,10,FALSE)))</f>
        <v/>
      </c>
      <c r="N212" s="9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2"/>
      <c r="P212" s="2"/>
    </row>
    <row r="213" spans="1:16">
      <c r="N213"/>
    </row>
    <row r="214" spans="1:16">
      <c r="N214"/>
    </row>
    <row r="215" spans="1:16">
      <c r="N215"/>
    </row>
    <row r="216" spans="1:16">
      <c r="N216"/>
    </row>
    <row r="217" spans="1:16">
      <c r="N217"/>
    </row>
    <row r="218" spans="1:16">
      <c r="N218"/>
    </row>
    <row r="219" spans="1:16">
      <c r="N219"/>
    </row>
    <row r="220" spans="1:16">
      <c r="N220"/>
    </row>
    <row r="221" spans="1:16">
      <c r="N221"/>
    </row>
    <row r="222" spans="1:16">
      <c r="N222"/>
    </row>
    <row r="223" spans="1:16">
      <c r="N223"/>
    </row>
    <row r="224" spans="1:16">
      <c r="N224"/>
    </row>
    <row r="225" spans="14:14">
      <c r="N225"/>
    </row>
    <row r="226" spans="14:14">
      <c r="N226"/>
    </row>
    <row r="227" spans="14:14">
      <c r="N227"/>
    </row>
    <row r="228" spans="14:14">
      <c r="N228"/>
    </row>
    <row r="229" spans="14:14">
      <c r="N229"/>
    </row>
    <row r="230" spans="14:14">
      <c r="N230"/>
    </row>
    <row r="231" spans="14:14">
      <c r="N231"/>
    </row>
    <row r="232" spans="14:14">
      <c r="N232"/>
    </row>
    <row r="233" spans="14:14">
      <c r="N233"/>
    </row>
    <row r="234" spans="14:14">
      <c r="N234"/>
    </row>
    <row r="235" spans="14:14">
      <c r="N235"/>
    </row>
    <row r="236" spans="14:14">
      <c r="N236"/>
    </row>
    <row r="237" spans="14:14">
      <c r="N237"/>
    </row>
    <row r="238" spans="14:14">
      <c r="N238"/>
    </row>
    <row r="239" spans="14:14">
      <c r="N239"/>
    </row>
    <row r="240" spans="14:14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申し込み方法</vt:lpstr>
      <vt:lpstr>所属情報入力シート</vt:lpstr>
      <vt:lpstr>選手情報入力シート</vt:lpstr>
      <vt:lpstr>データとりまとめシート</vt:lpstr>
      <vt:lpstr>参加申込書</vt:lpstr>
      <vt:lpstr>当日参加状況届</vt:lpstr>
      <vt:lpstr>NANS取り込みシート</vt:lpstr>
      <vt:lpstr>参加申込書!Print_Area</vt:lpstr>
      <vt:lpstr>当日参加状況届!Print_Area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CRK001</dc:creator>
  <cp:keywords/>
  <dc:description/>
  <cp:lastModifiedBy>Kazunori</cp:lastModifiedBy>
  <cp:revision/>
  <dcterms:created xsi:type="dcterms:W3CDTF">2021-05-10T14:38:15Z</dcterms:created>
  <dcterms:modified xsi:type="dcterms:W3CDTF">2021-05-19T03:16:08Z</dcterms:modified>
  <cp:category/>
  <cp:contentStatus/>
</cp:coreProperties>
</file>